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roux-luzi\Desktop\Délais treve 2025\"/>
    </mc:Choice>
  </mc:AlternateContent>
  <xr:revisionPtr revIDLastSave="0" documentId="8_{652D266E-8D6F-4C1A-86B7-EA7D5756AF20}" xr6:coauthVersionLast="36" xr6:coauthVersionMax="36" xr10:uidLastSave="{00000000-0000-0000-0000-000000000000}"/>
  <bookViews>
    <workbookView xWindow="0" yWindow="0" windowWidth="28800" windowHeight="12105" xr2:uid="{3CAA27FD-907F-46E1-9CA6-066559232AA1}"/>
  </bookViews>
  <sheets>
    <sheet name="calendrier Noel 2025" sheetId="3" r:id="rId1"/>
    <sheet name="calendrier Noel 2024-avis CCD" sheetId="2" r:id="rId2"/>
    <sheet name="Calendrier courant" sheetId="4" r:id="rId3"/>
  </sheets>
  <definedNames>
    <definedName name="_xlnm.Print_Area" localSheetId="0">'calendrier Noel 2025'!$A$1:$Z$83</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64" i="3" l="1"/>
  <c r="W4" i="3"/>
  <c r="K65" i="3"/>
  <c r="K66" i="3"/>
  <c r="K67" i="3"/>
  <c r="K68" i="3"/>
  <c r="K69" i="3"/>
  <c r="K70" i="3"/>
  <c r="K71" i="3"/>
  <c r="K72" i="3"/>
  <c r="K73" i="3"/>
  <c r="K74" i="3"/>
  <c r="K75" i="3"/>
  <c r="K76" i="3"/>
  <c r="K77" i="3"/>
  <c r="K78" i="3"/>
  <c r="K79" i="3"/>
  <c r="K80" i="3"/>
  <c r="K81" i="3"/>
  <c r="K82" i="3"/>
  <c r="K83" i="3"/>
  <c r="O64" i="3"/>
  <c r="K64" i="3"/>
  <c r="L4" i="3"/>
  <c r="O4" i="3" s="1"/>
  <c r="P4" i="3" s="1"/>
  <c r="K5" i="3"/>
  <c r="K6" i="3" s="1"/>
  <c r="K44" i="3"/>
  <c r="K45" i="3"/>
  <c r="K46" i="3"/>
  <c r="K47" i="3"/>
  <c r="K48" i="3"/>
  <c r="K49" i="3"/>
  <c r="K50" i="3"/>
  <c r="K51" i="3"/>
  <c r="K52" i="3"/>
  <c r="K53" i="3"/>
  <c r="K54" i="3"/>
  <c r="K55" i="3"/>
  <c r="K56" i="3"/>
  <c r="K57" i="3"/>
  <c r="K58" i="3"/>
  <c r="K59" i="3"/>
  <c r="K60" i="3"/>
  <c r="K61" i="3"/>
  <c r="K62" i="3"/>
  <c r="K63" i="3"/>
  <c r="K43" i="3"/>
  <c r="K30" i="3"/>
  <c r="K31" i="3" s="1"/>
  <c r="K32" i="3" s="1"/>
  <c r="K33" i="3" s="1"/>
  <c r="K34" i="3" s="1"/>
  <c r="K35" i="3" s="1"/>
  <c r="K36" i="3" s="1"/>
  <c r="K37" i="3" s="1"/>
  <c r="K38" i="3" s="1"/>
  <c r="K39" i="3" s="1"/>
  <c r="K40" i="3" s="1"/>
  <c r="K41" i="3" s="1"/>
  <c r="K42" i="3" s="1"/>
  <c r="L29" i="3"/>
  <c r="O29" i="3" s="1"/>
  <c r="P29" i="3" s="1"/>
  <c r="L28" i="3"/>
  <c r="B316" i="4"/>
  <c r="B315" i="4"/>
  <c r="B314" i="4"/>
  <c r="B313" i="4"/>
  <c r="B312" i="4"/>
  <c r="B311" i="4"/>
  <c r="B310" i="4"/>
  <c r="B309" i="4"/>
  <c r="B308" i="4"/>
  <c r="B307" i="4"/>
  <c r="B306" i="4"/>
  <c r="B305" i="4"/>
  <c r="B304" i="4"/>
  <c r="B303" i="4"/>
  <c r="B302" i="4"/>
  <c r="B301" i="4"/>
  <c r="B300" i="4"/>
  <c r="B299" i="4"/>
  <c r="B298" i="4"/>
  <c r="B297" i="4"/>
  <c r="B296" i="4"/>
  <c r="B295" i="4"/>
  <c r="B294" i="4"/>
  <c r="B293" i="4"/>
  <c r="B292" i="4"/>
  <c r="B291" i="4"/>
  <c r="B290" i="4"/>
  <c r="B289" i="4"/>
  <c r="B288" i="4"/>
  <c r="B287" i="4"/>
  <c r="B286" i="4"/>
  <c r="B285" i="4"/>
  <c r="B284" i="4"/>
  <c r="B283" i="4"/>
  <c r="B282" i="4"/>
  <c r="B281" i="4"/>
  <c r="B280" i="4"/>
  <c r="B279" i="4"/>
  <c r="B278" i="4"/>
  <c r="B277" i="4"/>
  <c r="B276" i="4"/>
  <c r="B275" i="4"/>
  <c r="B274" i="4"/>
  <c r="B273" i="4"/>
  <c r="B272" i="4"/>
  <c r="B271" i="4"/>
  <c r="B270" i="4"/>
  <c r="B269" i="4"/>
  <c r="B268" i="4"/>
  <c r="B267" i="4"/>
  <c r="B266" i="4"/>
  <c r="B265" i="4"/>
  <c r="B264" i="4"/>
  <c r="B263" i="4"/>
  <c r="B262" i="4"/>
  <c r="B261" i="4"/>
  <c r="B260" i="4"/>
  <c r="B259" i="4"/>
  <c r="B258" i="4"/>
  <c r="B257" i="4"/>
  <c r="B256" i="4"/>
  <c r="B255" i="4"/>
  <c r="B254" i="4"/>
  <c r="B167" i="4"/>
  <c r="B166" i="4"/>
  <c r="B165" i="4"/>
  <c r="B164" i="4"/>
  <c r="B163" i="4"/>
  <c r="B162" i="4"/>
  <c r="B161" i="4"/>
  <c r="B160" i="4"/>
  <c r="B159" i="4"/>
  <c r="B158" i="4"/>
  <c r="B157" i="4"/>
  <c r="B156" i="4"/>
  <c r="B155" i="4"/>
  <c r="B154" i="4"/>
  <c r="B153" i="4"/>
  <c r="B152" i="4"/>
  <c r="B151" i="4"/>
  <c r="B150" i="4"/>
  <c r="B149" i="4"/>
  <c r="B148" i="4"/>
  <c r="B147" i="4"/>
  <c r="B146" i="4"/>
  <c r="B145" i="4"/>
  <c r="B144" i="4"/>
  <c r="B143" i="4"/>
  <c r="B142" i="4"/>
  <c r="B141" i="4"/>
  <c r="B140" i="4"/>
  <c r="B139" i="4"/>
  <c r="B138" i="4"/>
  <c r="B137" i="4"/>
  <c r="B136" i="4"/>
  <c r="B135" i="4"/>
  <c r="B134" i="4"/>
  <c r="B133" i="4"/>
  <c r="B132" i="4"/>
  <c r="B131" i="4"/>
  <c r="B130" i="4"/>
  <c r="B129" i="4"/>
  <c r="B128" i="4"/>
  <c r="B127" i="4"/>
  <c r="B126" i="4"/>
  <c r="B125" i="4"/>
  <c r="B124" i="4"/>
  <c r="B123" i="4"/>
  <c r="B122" i="4"/>
  <c r="B121" i="4"/>
  <c r="B120" i="4"/>
  <c r="B119" i="4"/>
  <c r="B118" i="4"/>
  <c r="B117" i="4"/>
  <c r="B116" i="4"/>
  <c r="B115" i="4"/>
  <c r="B114" i="4"/>
  <c r="B113" i="4"/>
  <c r="B112" i="4"/>
  <c r="B111" i="4"/>
  <c r="B110" i="4"/>
  <c r="B109" i="4"/>
  <c r="B108" i="4"/>
  <c r="B107" i="4"/>
  <c r="B106" i="4"/>
  <c r="B105" i="4"/>
  <c r="B104" i="4"/>
  <c r="B103" i="4"/>
  <c r="B102" i="4"/>
  <c r="B101" i="4"/>
  <c r="B100" i="4"/>
  <c r="B99" i="4"/>
  <c r="B98" i="4"/>
  <c r="B97" i="4"/>
  <c r="B96" i="4"/>
  <c r="B95" i="4"/>
  <c r="B94" i="4"/>
  <c r="B93" i="4"/>
  <c r="B92" i="4"/>
  <c r="B91" i="4"/>
  <c r="B90" i="4"/>
  <c r="B89" i="4"/>
  <c r="B88" i="4"/>
  <c r="B87" i="4"/>
  <c r="B86" i="4"/>
  <c r="B85" i="4"/>
  <c r="B84" i="4"/>
  <c r="B83" i="4"/>
  <c r="B82" i="4"/>
  <c r="B81" i="4"/>
  <c r="B80" i="4"/>
  <c r="B79" i="4"/>
  <c r="B78" i="4"/>
  <c r="B77" i="4"/>
  <c r="B76" i="4"/>
  <c r="B75" i="4"/>
  <c r="C75" i="4" s="1"/>
  <c r="B74" i="4"/>
  <c r="C74" i="4" s="1"/>
  <c r="C73" i="4"/>
  <c r="B73" i="4"/>
  <c r="B72" i="4"/>
  <c r="C72" i="4" s="1"/>
  <c r="B71" i="4"/>
  <c r="C71" i="4" s="1"/>
  <c r="B70" i="4"/>
  <c r="C70" i="4" s="1"/>
  <c r="C69" i="4"/>
  <c r="B69" i="4"/>
  <c r="C68" i="4"/>
  <c r="B68" i="4"/>
  <c r="B67" i="4"/>
  <c r="C67" i="4" s="1"/>
  <c r="B66" i="4"/>
  <c r="C66" i="4" s="1"/>
  <c r="C65" i="4"/>
  <c r="B65" i="4"/>
  <c r="C64" i="4"/>
  <c r="B64" i="4"/>
  <c r="B63" i="4"/>
  <c r="C63" i="4" s="1"/>
  <c r="B62" i="4"/>
  <c r="C62" i="4" s="1"/>
  <c r="C61" i="4"/>
  <c r="B61" i="4"/>
  <c r="C60" i="4"/>
  <c r="B60" i="4"/>
  <c r="B59" i="4"/>
  <c r="C59" i="4" s="1"/>
  <c r="B58" i="4"/>
  <c r="C58" i="4" s="1"/>
  <c r="C57" i="4"/>
  <c r="B57" i="4"/>
  <c r="C56" i="4"/>
  <c r="B56" i="4"/>
  <c r="B55" i="4"/>
  <c r="C55" i="4" s="1"/>
  <c r="B54" i="4"/>
  <c r="C54" i="4" s="1"/>
  <c r="C53" i="4"/>
  <c r="B53" i="4"/>
  <c r="C52" i="4"/>
  <c r="B52" i="4"/>
  <c r="B51" i="4"/>
  <c r="C51" i="4" s="1"/>
  <c r="B50" i="4"/>
  <c r="C50" i="4" s="1"/>
  <c r="C49" i="4"/>
  <c r="B49" i="4"/>
  <c r="C48" i="4"/>
  <c r="B48" i="4"/>
  <c r="B47" i="4"/>
  <c r="C47" i="4" s="1"/>
  <c r="B46" i="4"/>
  <c r="C46" i="4" s="1"/>
  <c r="C45" i="4"/>
  <c r="B45" i="4"/>
  <c r="C44" i="4"/>
  <c r="B44" i="4"/>
  <c r="B43" i="4"/>
  <c r="C43" i="4" s="1"/>
  <c r="B42" i="4"/>
  <c r="C42" i="4" s="1"/>
  <c r="C41" i="4"/>
  <c r="B41" i="4"/>
  <c r="C40" i="4"/>
  <c r="B40" i="4"/>
  <c r="B39" i="4"/>
  <c r="C39" i="4" s="1"/>
  <c r="B38" i="4"/>
  <c r="C38" i="4" s="1"/>
  <c r="C37" i="4"/>
  <c r="B37" i="4"/>
  <c r="C36" i="4"/>
  <c r="B36" i="4"/>
  <c r="B35" i="4"/>
  <c r="C35" i="4" s="1"/>
  <c r="B34" i="4"/>
  <c r="C34" i="4" s="1"/>
  <c r="C33" i="4"/>
  <c r="B33" i="4"/>
  <c r="C32" i="4"/>
  <c r="B32" i="4"/>
  <c r="B31" i="4"/>
  <c r="C31" i="4" s="1"/>
  <c r="B30" i="4"/>
  <c r="C30" i="4" s="1"/>
  <c r="C29" i="4"/>
  <c r="B29" i="4"/>
  <c r="C28" i="4"/>
  <c r="B28" i="4"/>
  <c r="B27" i="4"/>
  <c r="C27" i="4" s="1"/>
  <c r="B26" i="4"/>
  <c r="C26" i="4" s="1"/>
  <c r="C25" i="4"/>
  <c r="B25" i="4"/>
  <c r="C24" i="4"/>
  <c r="B24" i="4"/>
  <c r="B23" i="4"/>
  <c r="C23" i="4" s="1"/>
  <c r="B22" i="4"/>
  <c r="C22" i="4" s="1"/>
  <c r="C21" i="4"/>
  <c r="B21" i="4"/>
  <c r="C20" i="4"/>
  <c r="B20" i="4"/>
  <c r="B19" i="4"/>
  <c r="C19" i="4" s="1"/>
  <c r="B18" i="4"/>
  <c r="C18" i="4" s="1"/>
  <c r="C17" i="4"/>
  <c r="B17" i="4"/>
  <c r="B16" i="4"/>
  <c r="C16" i="4" s="1"/>
  <c r="B15" i="4"/>
  <c r="C15" i="4" s="1"/>
  <c r="B14" i="4"/>
  <c r="C14" i="4" s="1"/>
  <c r="C13" i="4"/>
  <c r="B13" i="4"/>
  <c r="B12" i="4"/>
  <c r="C12" i="4" s="1"/>
  <c r="B11" i="4"/>
  <c r="C11" i="4" s="1"/>
  <c r="B10" i="4"/>
  <c r="C10" i="4" s="1"/>
  <c r="C9" i="4"/>
  <c r="B9" i="4"/>
  <c r="B8" i="4"/>
  <c r="C8" i="4" s="1"/>
  <c r="B7" i="4"/>
  <c r="C7" i="4" s="1"/>
  <c r="B6" i="4"/>
  <c r="C6" i="4" s="1"/>
  <c r="C5" i="4"/>
  <c r="B5" i="4"/>
  <c r="B4" i="4"/>
  <c r="C4" i="4" s="1"/>
  <c r="B3" i="4"/>
  <c r="C3" i="4" s="1"/>
  <c r="B2" i="4"/>
  <c r="L83" i="3" l="1"/>
  <c r="O28" i="3"/>
  <c r="P28" i="3" s="1"/>
  <c r="L76" i="3"/>
  <c r="L75" i="3"/>
  <c r="L68" i="3"/>
  <c r="L67" i="3"/>
  <c r="L60" i="3"/>
  <c r="O60" i="3" s="1"/>
  <c r="P60" i="3" s="1"/>
  <c r="L59" i="3"/>
  <c r="O59" i="3" s="1"/>
  <c r="P59" i="3" s="1"/>
  <c r="L53" i="3"/>
  <c r="O53" i="3" s="1"/>
  <c r="P53" i="3" s="1"/>
  <c r="L52" i="3"/>
  <c r="O52" i="3" s="1"/>
  <c r="P52" i="3" s="1"/>
  <c r="L51" i="3"/>
  <c r="O51" i="3" s="1"/>
  <c r="P51" i="3" s="1"/>
  <c r="L45" i="3"/>
  <c r="O45" i="3" s="1"/>
  <c r="P45" i="3" s="1"/>
  <c r="L44" i="3"/>
  <c r="O44" i="3" s="1"/>
  <c r="P44" i="3" s="1"/>
  <c r="L43" i="3"/>
  <c r="O43" i="3" s="1"/>
  <c r="P43" i="3" s="1"/>
  <c r="L42" i="3"/>
  <c r="O42" i="3" s="1"/>
  <c r="P42" i="3" s="1"/>
  <c r="L41" i="3"/>
  <c r="O41" i="3" s="1"/>
  <c r="P41" i="3" s="1"/>
  <c r="L40" i="3"/>
  <c r="O40" i="3" s="1"/>
  <c r="P40" i="3" s="1"/>
  <c r="L39" i="3"/>
  <c r="O39" i="3" s="1"/>
  <c r="P39" i="3" s="1"/>
  <c r="L38" i="3"/>
  <c r="O38" i="3" s="1"/>
  <c r="P38" i="3" s="1"/>
  <c r="L37" i="3"/>
  <c r="O37" i="3" s="1"/>
  <c r="P37" i="3" s="1"/>
  <c r="L36" i="3"/>
  <c r="O36" i="3" s="1"/>
  <c r="P36" i="3" s="1"/>
  <c r="L35" i="3"/>
  <c r="O35" i="3" s="1"/>
  <c r="P35" i="3" s="1"/>
  <c r="E28" i="3"/>
  <c r="C28" i="3"/>
  <c r="L34" i="3"/>
  <c r="O34" i="3" s="1"/>
  <c r="P34" i="3" s="1"/>
  <c r="E27" i="3"/>
  <c r="L33" i="3"/>
  <c r="O33" i="3" s="1"/>
  <c r="P33" i="3" s="1"/>
  <c r="E26" i="3"/>
  <c r="C26" i="3"/>
  <c r="L32" i="3"/>
  <c r="O32" i="3" s="1"/>
  <c r="P32" i="3" s="1"/>
  <c r="E25" i="3"/>
  <c r="C25" i="3"/>
  <c r="L31" i="3"/>
  <c r="O31" i="3" s="1"/>
  <c r="P31" i="3" s="1"/>
  <c r="E24" i="3"/>
  <c r="C24" i="3"/>
  <c r="L30" i="3"/>
  <c r="O30" i="3" s="1"/>
  <c r="P30" i="3" s="1"/>
  <c r="E23" i="3"/>
  <c r="C23" i="3"/>
  <c r="E22" i="3"/>
  <c r="C22" i="3"/>
  <c r="E21" i="3"/>
  <c r="C21" i="3"/>
  <c r="E20" i="3"/>
  <c r="C20" i="3"/>
  <c r="E19" i="3"/>
  <c r="C19" i="3"/>
  <c r="E18" i="3"/>
  <c r="B18" i="3"/>
  <c r="C18" i="3" s="1"/>
  <c r="E17" i="3"/>
  <c r="B17" i="3"/>
  <c r="C17" i="3" s="1"/>
  <c r="E16" i="3"/>
  <c r="B16" i="3"/>
  <c r="C16" i="3" s="1"/>
  <c r="E15" i="3"/>
  <c r="B15" i="3"/>
  <c r="C15" i="3" s="1"/>
  <c r="E14" i="3"/>
  <c r="B14" i="3"/>
  <c r="C14" i="3" s="1"/>
  <c r="E13" i="3"/>
  <c r="B13" i="3"/>
  <c r="C13" i="3" s="1"/>
  <c r="E12" i="3"/>
  <c r="B12" i="3"/>
  <c r="C12" i="3" s="1"/>
  <c r="W11" i="3"/>
  <c r="Z11" i="3" s="1"/>
  <c r="E11" i="3"/>
  <c r="B11" i="3"/>
  <c r="C11" i="3" s="1"/>
  <c r="W10" i="3"/>
  <c r="Z10" i="3" s="1"/>
  <c r="E10" i="3"/>
  <c r="B10" i="3"/>
  <c r="C10" i="3" s="1"/>
  <c r="W9" i="3"/>
  <c r="Z9" i="3" s="1"/>
  <c r="E9" i="3"/>
  <c r="B9" i="3"/>
  <c r="C9" i="3" s="1"/>
  <c r="W8" i="3"/>
  <c r="Z8" i="3" s="1"/>
  <c r="E8" i="3"/>
  <c r="B8" i="3"/>
  <c r="C8" i="3" s="1"/>
  <c r="W7" i="3"/>
  <c r="Z7" i="3" s="1"/>
  <c r="E7" i="3"/>
  <c r="B7" i="3"/>
  <c r="C7" i="3" s="1"/>
  <c r="W6" i="3"/>
  <c r="Z6" i="3" s="1"/>
  <c r="E6" i="3"/>
  <c r="B6" i="3"/>
  <c r="C6" i="3" s="1"/>
  <c r="W5" i="3"/>
  <c r="Z5" i="3" s="1"/>
  <c r="E5" i="3"/>
  <c r="B5" i="3"/>
  <c r="C5" i="3" s="1"/>
  <c r="Z4" i="3"/>
  <c r="E4" i="3"/>
  <c r="B4" i="3"/>
  <c r="C4" i="3" s="1"/>
  <c r="L77" i="2"/>
  <c r="O77" i="2" s="1"/>
  <c r="P77" i="2" s="1"/>
  <c r="L76" i="2"/>
  <c r="O76" i="2" s="1"/>
  <c r="P76" i="2" s="1"/>
  <c r="L75" i="2"/>
  <c r="O75" i="2" s="1"/>
  <c r="P75" i="2" s="1"/>
  <c r="L74" i="2"/>
  <c r="O74" i="2" s="1"/>
  <c r="P74" i="2" s="1"/>
  <c r="L73" i="2"/>
  <c r="O73" i="2" s="1"/>
  <c r="P73" i="2" s="1"/>
  <c r="L72" i="2"/>
  <c r="O72" i="2" s="1"/>
  <c r="P72" i="2" s="1"/>
  <c r="L71" i="2"/>
  <c r="O71" i="2" s="1"/>
  <c r="P71" i="2" s="1"/>
  <c r="L70" i="2"/>
  <c r="O70" i="2" s="1"/>
  <c r="P70" i="2" s="1"/>
  <c r="L69" i="2"/>
  <c r="O69" i="2" s="1"/>
  <c r="P69" i="2" s="1"/>
  <c r="L68" i="2"/>
  <c r="O68" i="2" s="1"/>
  <c r="P68" i="2" s="1"/>
  <c r="L67" i="2"/>
  <c r="O67" i="2" s="1"/>
  <c r="P67" i="2" s="1"/>
  <c r="L66" i="2"/>
  <c r="O66" i="2" s="1"/>
  <c r="P66" i="2" s="1"/>
  <c r="L65" i="2"/>
  <c r="O65" i="2" s="1"/>
  <c r="P65" i="2" s="1"/>
  <c r="L64" i="2"/>
  <c r="O64" i="2" s="1"/>
  <c r="P64" i="2" s="1"/>
  <c r="L63" i="2"/>
  <c r="O63" i="2" s="1"/>
  <c r="P63" i="2" s="1"/>
  <c r="L62" i="2"/>
  <c r="O62" i="2" s="1"/>
  <c r="P62" i="2" s="1"/>
  <c r="L61" i="2"/>
  <c r="O61" i="2" s="1"/>
  <c r="P61" i="2" s="1"/>
  <c r="L60" i="2"/>
  <c r="O60" i="2" s="1"/>
  <c r="P60" i="2" s="1"/>
  <c r="L59" i="2"/>
  <c r="O59" i="2" s="1"/>
  <c r="P59" i="2" s="1"/>
  <c r="L58" i="2"/>
  <c r="O58" i="2" s="1"/>
  <c r="P58" i="2" s="1"/>
  <c r="L57" i="2"/>
  <c r="O57" i="2" s="1"/>
  <c r="P57" i="2" s="1"/>
  <c r="L56" i="2"/>
  <c r="O56" i="2" s="1"/>
  <c r="P56" i="2" s="1"/>
  <c r="L55" i="2"/>
  <c r="O55" i="2" s="1"/>
  <c r="P55" i="2" s="1"/>
  <c r="L54" i="2"/>
  <c r="O54" i="2" s="1"/>
  <c r="P54" i="2" s="1"/>
  <c r="L53" i="2"/>
  <c r="O53" i="2" s="1"/>
  <c r="P53" i="2" s="1"/>
  <c r="L52" i="2"/>
  <c r="O52" i="2" s="1"/>
  <c r="P52" i="2" s="1"/>
  <c r="L51" i="2"/>
  <c r="O51" i="2" s="1"/>
  <c r="P51" i="2" s="1"/>
  <c r="L50" i="2"/>
  <c r="O50" i="2" s="1"/>
  <c r="P50" i="2" s="1"/>
  <c r="L49" i="2"/>
  <c r="O49" i="2" s="1"/>
  <c r="P49" i="2" s="1"/>
  <c r="L48" i="2"/>
  <c r="O48" i="2" s="1"/>
  <c r="P48" i="2" s="1"/>
  <c r="L47" i="2"/>
  <c r="O47" i="2" s="1"/>
  <c r="P47" i="2" s="1"/>
  <c r="L46" i="2"/>
  <c r="O46" i="2" s="1"/>
  <c r="P46" i="2" s="1"/>
  <c r="L45" i="2"/>
  <c r="O45" i="2" s="1"/>
  <c r="P45" i="2" s="1"/>
  <c r="L44" i="2"/>
  <c r="O44" i="2" s="1"/>
  <c r="P44" i="2" s="1"/>
  <c r="L43" i="2"/>
  <c r="O43" i="2" s="1"/>
  <c r="P43" i="2" s="1"/>
  <c r="L42" i="2"/>
  <c r="O42" i="2" s="1"/>
  <c r="P42" i="2" s="1"/>
  <c r="L41" i="2"/>
  <c r="O41" i="2" s="1"/>
  <c r="P41" i="2" s="1"/>
  <c r="L40" i="2"/>
  <c r="O40" i="2" s="1"/>
  <c r="P40" i="2" s="1"/>
  <c r="L39" i="2"/>
  <c r="O39" i="2" s="1"/>
  <c r="P39" i="2" s="1"/>
  <c r="L38" i="2"/>
  <c r="O38" i="2" s="1"/>
  <c r="P38" i="2" s="1"/>
  <c r="L37" i="2"/>
  <c r="O37" i="2" s="1"/>
  <c r="P37" i="2" s="1"/>
  <c r="L36" i="2"/>
  <c r="O36" i="2" s="1"/>
  <c r="P36" i="2" s="1"/>
  <c r="K35" i="2"/>
  <c r="L35" i="2" s="1"/>
  <c r="O35" i="2" s="1"/>
  <c r="P35" i="2" s="1"/>
  <c r="K34" i="2"/>
  <c r="L34" i="2" s="1"/>
  <c r="O34" i="2" s="1"/>
  <c r="P34" i="2" s="1"/>
  <c r="K33" i="2"/>
  <c r="L33" i="2" s="1"/>
  <c r="O33" i="2" s="1"/>
  <c r="P33" i="2" s="1"/>
  <c r="K32" i="2"/>
  <c r="L32" i="2" s="1"/>
  <c r="O32" i="2" s="1"/>
  <c r="P32" i="2" s="1"/>
  <c r="K31" i="2"/>
  <c r="L31" i="2" s="1"/>
  <c r="O31" i="2" s="1"/>
  <c r="P31" i="2" s="1"/>
  <c r="K30" i="2"/>
  <c r="L30" i="2" s="1"/>
  <c r="O30" i="2" s="1"/>
  <c r="P30" i="2" s="1"/>
  <c r="K29" i="2"/>
  <c r="L29" i="2" s="1"/>
  <c r="O29" i="2" s="1"/>
  <c r="P29" i="2" s="1"/>
  <c r="L28" i="2"/>
  <c r="O28" i="2" s="1"/>
  <c r="P28" i="2" s="1"/>
  <c r="L27" i="2"/>
  <c r="O27" i="2" s="1"/>
  <c r="P27" i="2" s="1"/>
  <c r="L26" i="2"/>
  <c r="O26" i="2" s="1"/>
  <c r="P26" i="2" s="1"/>
  <c r="L25" i="2"/>
  <c r="O25" i="2" s="1"/>
  <c r="P25" i="2" s="1"/>
  <c r="L24" i="2"/>
  <c r="O24" i="2" s="1"/>
  <c r="P24" i="2" s="1"/>
  <c r="L23" i="2"/>
  <c r="O23" i="2" s="1"/>
  <c r="P23" i="2" s="1"/>
  <c r="L22" i="2"/>
  <c r="O22" i="2" s="1"/>
  <c r="P22" i="2" s="1"/>
  <c r="P4" i="2"/>
  <c r="P17" i="2"/>
  <c r="P5" i="2"/>
  <c r="P6" i="2"/>
  <c r="P7" i="2"/>
  <c r="P8" i="2"/>
  <c r="P9" i="2"/>
  <c r="P10" i="2"/>
  <c r="P11" i="2"/>
  <c r="P12" i="2"/>
  <c r="P13" i="2"/>
  <c r="P14" i="2"/>
  <c r="P15" i="2"/>
  <c r="P16" i="2"/>
  <c r="E30" i="2"/>
  <c r="C30" i="2"/>
  <c r="F30" i="2" s="1"/>
  <c r="E29" i="2"/>
  <c r="C29" i="2"/>
  <c r="F29" i="2" s="1"/>
  <c r="E28" i="2"/>
  <c r="C28" i="2"/>
  <c r="F28" i="2" s="1"/>
  <c r="E27" i="2"/>
  <c r="C27" i="2"/>
  <c r="F27" i="2" s="1"/>
  <c r="E26" i="2"/>
  <c r="C26" i="2"/>
  <c r="F26" i="2" s="1"/>
  <c r="E25" i="2"/>
  <c r="C25" i="2"/>
  <c r="F25" i="2" s="1"/>
  <c r="E24" i="2"/>
  <c r="C24" i="2"/>
  <c r="F24" i="2" s="1"/>
  <c r="E23" i="2"/>
  <c r="C23" i="2"/>
  <c r="F23" i="2" s="1"/>
  <c r="E22" i="2"/>
  <c r="C22" i="2"/>
  <c r="F22" i="2" s="1"/>
  <c r="E21" i="2"/>
  <c r="C21" i="2"/>
  <c r="F21" i="2" s="1"/>
  <c r="E20" i="2"/>
  <c r="C20" i="2"/>
  <c r="F20" i="2" s="1"/>
  <c r="E19" i="2"/>
  <c r="C19" i="2"/>
  <c r="F19" i="2" s="1"/>
  <c r="E18" i="2"/>
  <c r="B18" i="2"/>
  <c r="C18" i="2" s="1"/>
  <c r="F18" i="2" s="1"/>
  <c r="E17" i="2"/>
  <c r="B17" i="2"/>
  <c r="C17" i="2" s="1"/>
  <c r="F17" i="2" s="1"/>
  <c r="E16" i="2"/>
  <c r="B16" i="2"/>
  <c r="C16" i="2" s="1"/>
  <c r="F16" i="2" s="1"/>
  <c r="E15" i="2"/>
  <c r="B15" i="2"/>
  <c r="C15" i="2" s="1"/>
  <c r="F15" i="2" s="1"/>
  <c r="E14" i="2"/>
  <c r="B14" i="2"/>
  <c r="C14" i="2" s="1"/>
  <c r="F14" i="2" s="1"/>
  <c r="E13" i="2"/>
  <c r="B13" i="2"/>
  <c r="C13" i="2" s="1"/>
  <c r="F13" i="2" s="1"/>
  <c r="E12" i="2"/>
  <c r="B12" i="2"/>
  <c r="C12" i="2" s="1"/>
  <c r="F12" i="2" s="1"/>
  <c r="W11" i="2"/>
  <c r="Z11" i="2" s="1"/>
  <c r="E11" i="2"/>
  <c r="B11" i="2"/>
  <c r="C11" i="2" s="1"/>
  <c r="F11" i="2" s="1"/>
  <c r="W10" i="2"/>
  <c r="Z10" i="2" s="1"/>
  <c r="E10" i="2"/>
  <c r="B10" i="2"/>
  <c r="C10" i="2" s="1"/>
  <c r="F10" i="2" s="1"/>
  <c r="W9" i="2"/>
  <c r="Z9" i="2" s="1"/>
  <c r="E9" i="2"/>
  <c r="B9" i="2"/>
  <c r="C9" i="2" s="1"/>
  <c r="F9" i="2" s="1"/>
  <c r="W8" i="2"/>
  <c r="Z8" i="2" s="1"/>
  <c r="E8" i="2"/>
  <c r="B8" i="2"/>
  <c r="C8" i="2" s="1"/>
  <c r="F8" i="2" s="1"/>
  <c r="W7" i="2"/>
  <c r="Z7" i="2" s="1"/>
  <c r="E7" i="2"/>
  <c r="B7" i="2"/>
  <c r="C7" i="2" s="1"/>
  <c r="F7" i="2" s="1"/>
  <c r="W6" i="2"/>
  <c r="Z6" i="2" s="1"/>
  <c r="E6" i="2"/>
  <c r="B6" i="2"/>
  <c r="C6" i="2" s="1"/>
  <c r="F6" i="2" s="1"/>
  <c r="W5" i="2"/>
  <c r="Z5" i="2" s="1"/>
  <c r="E5" i="2"/>
  <c r="B5" i="2"/>
  <c r="C5" i="2" s="1"/>
  <c r="F5" i="2" s="1"/>
  <c r="W4" i="2"/>
  <c r="Z4" i="2" s="1"/>
  <c r="K4" i="2"/>
  <c r="L4" i="2" s="1"/>
  <c r="N4" i="2" s="1"/>
  <c r="E4" i="2"/>
  <c r="B4" i="2"/>
  <c r="C4" i="2" s="1"/>
  <c r="F4" i="2" s="1"/>
  <c r="O67" i="3" l="1"/>
  <c r="P67" i="3" s="1"/>
  <c r="P68" i="3"/>
  <c r="O68" i="3"/>
  <c r="P75" i="3"/>
  <c r="O75" i="3"/>
  <c r="O76" i="3"/>
  <c r="P76" i="3" s="1"/>
  <c r="O83" i="3"/>
  <c r="P83" i="3" s="1"/>
  <c r="F14" i="3"/>
  <c r="F24" i="3"/>
  <c r="F17" i="3"/>
  <c r="F21" i="3"/>
  <c r="F11" i="3"/>
  <c r="F6" i="3"/>
  <c r="F5" i="3"/>
  <c r="F15" i="3"/>
  <c r="F18" i="3"/>
  <c r="F22" i="3"/>
  <c r="F25" i="3"/>
  <c r="F4" i="3"/>
  <c r="F28" i="3"/>
  <c r="F7" i="3"/>
  <c r="F9" i="3"/>
  <c r="F16" i="3"/>
  <c r="F26" i="3"/>
  <c r="F20" i="3"/>
  <c r="F8" i="3"/>
  <c r="F10" i="3"/>
  <c r="F12" i="3"/>
  <c r="F13" i="3"/>
  <c r="F19" i="3"/>
  <c r="F23" i="3"/>
  <c r="L46" i="3"/>
  <c r="O46" i="3" s="1"/>
  <c r="P46" i="3" s="1"/>
  <c r="L54" i="3"/>
  <c r="O54" i="3" s="1"/>
  <c r="P54" i="3" s="1"/>
  <c r="L62" i="3"/>
  <c r="O62" i="3" s="1"/>
  <c r="P62" i="3" s="1"/>
  <c r="L70" i="3"/>
  <c r="L78" i="3"/>
  <c r="L47" i="3"/>
  <c r="O47" i="3" s="1"/>
  <c r="P47" i="3" s="1"/>
  <c r="L55" i="3"/>
  <c r="O55" i="3" s="1"/>
  <c r="P55" i="3" s="1"/>
  <c r="L63" i="3"/>
  <c r="O63" i="3" s="1"/>
  <c r="P63" i="3" s="1"/>
  <c r="L71" i="3"/>
  <c r="L79" i="3"/>
  <c r="L61" i="3"/>
  <c r="O61" i="3" s="1"/>
  <c r="P61" i="3" s="1"/>
  <c r="L69" i="3"/>
  <c r="L77" i="3"/>
  <c r="L48" i="3"/>
  <c r="O48" i="3" s="1"/>
  <c r="P48" i="3" s="1"/>
  <c r="L56" i="3"/>
  <c r="O56" i="3" s="1"/>
  <c r="P56" i="3" s="1"/>
  <c r="L64" i="3"/>
  <c r="L72" i="3"/>
  <c r="L80" i="3"/>
  <c r="L49" i="3"/>
  <c r="O49" i="3" s="1"/>
  <c r="P49" i="3" s="1"/>
  <c r="L57" i="3"/>
  <c r="O57" i="3" s="1"/>
  <c r="P57" i="3" s="1"/>
  <c r="L65" i="3"/>
  <c r="L73" i="3"/>
  <c r="L81" i="3"/>
  <c r="L50" i="3"/>
  <c r="O50" i="3" s="1"/>
  <c r="P50" i="3" s="1"/>
  <c r="L58" i="3"/>
  <c r="O58" i="3" s="1"/>
  <c r="P58" i="3" s="1"/>
  <c r="L66" i="3"/>
  <c r="L74" i="3"/>
  <c r="L82" i="3"/>
  <c r="L5" i="3"/>
  <c r="O5" i="3" s="1"/>
  <c r="P5" i="3" s="1"/>
  <c r="K5" i="2"/>
  <c r="O71" i="3" l="1"/>
  <c r="P71" i="3" s="1"/>
  <c r="P81" i="3"/>
  <c r="O81" i="3"/>
  <c r="O73" i="3"/>
  <c r="P73" i="3" s="1"/>
  <c r="O65" i="3"/>
  <c r="P65" i="3" s="1"/>
  <c r="O77" i="3"/>
  <c r="P77" i="3" s="1"/>
  <c r="P78" i="3"/>
  <c r="O78" i="3"/>
  <c r="O82" i="3"/>
  <c r="P82" i="3" s="1"/>
  <c r="O69" i="3"/>
  <c r="P69" i="3" s="1"/>
  <c r="O70" i="3"/>
  <c r="P70" i="3" s="1"/>
  <c r="P72" i="3"/>
  <c r="O72" i="3"/>
  <c r="O74" i="3"/>
  <c r="P74" i="3" s="1"/>
  <c r="O66" i="3"/>
  <c r="P66" i="3" s="1"/>
  <c r="O80" i="3"/>
  <c r="P80" i="3" s="1"/>
  <c r="P79" i="3"/>
  <c r="O79" i="3"/>
  <c r="K7" i="3"/>
  <c r="L6" i="3"/>
  <c r="O6" i="3" s="1"/>
  <c r="P6" i="3" s="1"/>
  <c r="K6" i="2"/>
  <c r="L5" i="2"/>
  <c r="N5" i="2" s="1"/>
  <c r="K18" i="3" l="1"/>
  <c r="K19" i="3" s="1"/>
  <c r="K20" i="3" s="1"/>
  <c r="K21" i="3" s="1"/>
  <c r="K22" i="3" s="1"/>
  <c r="K23" i="3" s="1"/>
  <c r="K24" i="3" s="1"/>
  <c r="K25" i="3" s="1"/>
  <c r="K26" i="3" s="1"/>
  <c r="K27" i="3" s="1"/>
  <c r="L7" i="3"/>
  <c r="O7" i="3" s="1"/>
  <c r="P7" i="3" s="1"/>
  <c r="L6" i="2"/>
  <c r="N6" i="2" s="1"/>
  <c r="K7" i="2"/>
  <c r="L17" i="3" l="1"/>
  <c r="O17" i="3" s="1"/>
  <c r="P17" i="3" s="1"/>
  <c r="L18" i="3"/>
  <c r="O18" i="3" s="1"/>
  <c r="P18" i="3" s="1"/>
  <c r="L19" i="3"/>
  <c r="O19" i="3" s="1"/>
  <c r="P19" i="3" s="1"/>
  <c r="K8" i="2"/>
  <c r="L7" i="2"/>
  <c r="N7" i="2" s="1"/>
  <c r="L20" i="3" l="1"/>
  <c r="O20" i="3" s="1"/>
  <c r="P20" i="3" s="1"/>
  <c r="L8" i="2"/>
  <c r="N8" i="2" s="1"/>
  <c r="K9" i="2"/>
  <c r="L21" i="3" l="1"/>
  <c r="O21" i="3" s="1"/>
  <c r="P21" i="3" s="1"/>
  <c r="K10" i="2"/>
  <c r="L9" i="2"/>
  <c r="N9" i="2" s="1"/>
  <c r="L22" i="3" l="1"/>
  <c r="O22" i="3" s="1"/>
  <c r="P22" i="3" s="1"/>
  <c r="L10" i="2"/>
  <c r="N10" i="2" s="1"/>
  <c r="K11" i="2"/>
  <c r="L23" i="3" l="1"/>
  <c r="O23" i="3" s="1"/>
  <c r="P23" i="3" s="1"/>
  <c r="K12" i="2"/>
  <c r="L11" i="2"/>
  <c r="N11" i="2" s="1"/>
  <c r="L24" i="3" l="1"/>
  <c r="O24" i="3" s="1"/>
  <c r="P24" i="3" s="1"/>
  <c r="K13" i="2"/>
  <c r="L12" i="2"/>
  <c r="N12" i="2" s="1"/>
  <c r="L25" i="3" l="1"/>
  <c r="O25" i="3" s="1"/>
  <c r="P25" i="3" s="1"/>
  <c r="L13" i="2"/>
  <c r="N13" i="2" s="1"/>
  <c r="K14" i="2"/>
  <c r="L26" i="3" l="1"/>
  <c r="O26" i="3" s="1"/>
  <c r="P26" i="3" s="1"/>
  <c r="K15" i="2"/>
  <c r="L14" i="2"/>
  <c r="N14" i="2" s="1"/>
  <c r="L27" i="3" l="1"/>
  <c r="O27" i="3" s="1"/>
  <c r="P27" i="3" s="1"/>
  <c r="L15" i="2"/>
  <c r="N15" i="2" s="1"/>
  <c r="K16" i="2"/>
  <c r="K17" i="2" l="1"/>
  <c r="L17" i="2" s="1"/>
  <c r="N17" i="2" s="1"/>
  <c r="L16" i="2"/>
  <c r="N16" i="2" s="1"/>
  <c r="C27" i="3"/>
  <c r="F27" i="3" l="1"/>
</calcChain>
</file>

<file path=xl/sharedStrings.xml><?xml version="1.0" encoding="utf-8"?>
<sst xmlns="http://schemas.openxmlformats.org/spreadsheetml/2006/main" count="811" uniqueCount="32">
  <si>
    <t>présent</t>
  </si>
  <si>
    <t>…..</t>
  </si>
  <si>
    <t>Date de retour des rapports</t>
  </si>
  <si>
    <t xml:space="preserve">Délais retour des rapports (jours) </t>
  </si>
  <si>
    <t>Personnel administratif Etape 1</t>
  </si>
  <si>
    <t>1ère date de soutenance disponible</t>
  </si>
  <si>
    <t>Délais de soutenance  (jours)</t>
  </si>
  <si>
    <t>Date dépôt</t>
  </si>
  <si>
    <t xml:space="preserve">Personnel administratif </t>
  </si>
  <si>
    <t>Vice présidente</t>
  </si>
  <si>
    <t>Direction de l'ED</t>
  </si>
  <si>
    <t xml:space="preserve">Délais de soutenance  (jours) </t>
  </si>
  <si>
    <t>Personnel administratif Etape 2</t>
  </si>
  <si>
    <t>Direction de l'ED Etape 2</t>
  </si>
  <si>
    <t>Délais de soutenance (jours)</t>
  </si>
  <si>
    <t>Etape 1</t>
  </si>
  <si>
    <t>Etape 2</t>
  </si>
  <si>
    <t>Période 3 : à partir du 6 janvier 2025</t>
  </si>
  <si>
    <t>Période 1 : jusqu'au 27 octobre 2024</t>
  </si>
  <si>
    <t>Temps donné aux rapporteurs, en jours (en supposant 8 jours de traitement après dépôt et avant désignation)</t>
  </si>
  <si>
    <r>
      <t xml:space="preserve">Pour les dates de soutenances </t>
    </r>
    <r>
      <rPr>
        <b/>
        <sz val="11"/>
        <color theme="1"/>
        <rFont val="Calibri"/>
        <family val="2"/>
        <scheme val="minor"/>
      </rPr>
      <t>entre le 6 et le 19 janvier</t>
    </r>
    <r>
      <rPr>
        <sz val="11"/>
        <color theme="1"/>
        <rFont val="Calibri"/>
        <family val="2"/>
        <scheme val="minor"/>
      </rPr>
      <t xml:space="preserve">, les rapports devraient être demandés pour </t>
    </r>
    <r>
      <rPr>
        <b/>
        <sz val="11"/>
        <color rgb="FFC00000"/>
        <rFont val="Calibri"/>
        <family val="2"/>
        <scheme val="minor"/>
      </rPr>
      <t>le 15 décembre</t>
    </r>
    <r>
      <rPr>
        <sz val="11"/>
        <color theme="1"/>
        <rFont val="Calibri"/>
        <family val="2"/>
        <scheme val="minor"/>
      </rPr>
      <t xml:space="preserve">. </t>
    </r>
    <r>
      <rPr>
        <b/>
        <sz val="11"/>
        <color theme="1"/>
        <rFont val="Calibri"/>
        <family val="2"/>
        <scheme val="minor"/>
      </rPr>
      <t>Veuillez ne pas utiliser le calcul automatique</t>
    </r>
  </si>
  <si>
    <t>Reprise du calcul automatique de la date de retour des rapports pour les soutenances après le 20 janvier. Délais raccourcis : 2 semaines au lieu de 3 habituellement</t>
  </si>
  <si>
    <t>Période 2 : du 28 octobre 2024  au 5 janvier 2025</t>
  </si>
  <si>
    <t>Date de la soutenance</t>
  </si>
  <si>
    <t>Date 
retour des rapports</t>
  </si>
  <si>
    <t>Colonne1</t>
  </si>
  <si>
    <t>avis CCD</t>
  </si>
  <si>
    <t>14 jours</t>
  </si>
  <si>
    <t>21 jours</t>
  </si>
  <si>
    <t>Période 1 : jusqu'au dimanche 26 octobre 2025</t>
  </si>
  <si>
    <t>Période 3 : à partir du lundi 5 janvier 2026</t>
  </si>
  <si>
    <t xml:space="preserve">Période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</si>
</sst>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mmm;@"/>
  </numFmts>
  <fonts count="15"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color rgb="FFC00000"/>
      <name val="Calibri"/>
      <family val="2"/>
      <scheme val="minor"/>
    </font>
    <font>
      <sz val="11"/>
      <color theme="1"/>
      <name val="Calibri"/>
      <family val="2"/>
      <charset val="1"/>
    </font>
    <font>
      <b/>
      <sz val="11"/>
      <color theme="0"/>
      <name val="Calibri"/>
      <family val="2"/>
      <charset val="1"/>
    </font>
    <font>
      <sz val="11"/>
      <color rgb="FF0070C0"/>
      <name val="Calibri"/>
      <family val="2"/>
      <scheme val="minor"/>
    </font>
    <font>
      <sz val="8"/>
      <name val="Calibri"/>
      <family val="2"/>
      <scheme val="minor"/>
    </font>
    <font>
      <sz val="11"/>
      <color theme="9" tint="-0.249977111117893"/>
      <name val="Calibri"/>
      <family val="2"/>
      <scheme val="minor"/>
    </font>
    <font>
      <b/>
      <sz val="11"/>
      <color rgb="FFC00000"/>
      <name val="Calibri"/>
      <family val="2"/>
      <scheme val="minor"/>
    </font>
    <font>
      <sz val="11"/>
      <color rgb="FFFFFF00"/>
      <name val="Calibri"/>
      <family val="2"/>
      <scheme val="minor"/>
    </font>
    <font>
      <b/>
      <sz val="11"/>
      <color rgb="FF0070C0"/>
      <name val="Calibri"/>
      <family val="2"/>
      <scheme val="minor"/>
    </font>
    <font>
      <b/>
      <sz val="11"/>
      <color rgb="FFFF0000"/>
      <name val="Calibri"/>
      <family val="2"/>
      <scheme val="minor"/>
    </font>
  </fonts>
  <fills count="16">
    <fill>
      <patternFill patternType="none"/>
    </fill>
    <fill>
      <patternFill patternType="gray125"/>
    </fill>
    <fill>
      <patternFill patternType="solid">
        <fgColor theme="7" tint="0.59999389629810485"/>
        <bgColor indexed="64"/>
      </patternFill>
    </fill>
    <fill>
      <patternFill patternType="solid">
        <fgColor theme="8"/>
        <bgColor theme="8"/>
      </patternFill>
    </fill>
    <fill>
      <patternFill patternType="solid">
        <fgColor theme="8" tint="-0.249977111117893"/>
        <bgColor indexed="64"/>
      </patternFill>
    </fill>
    <fill>
      <patternFill patternType="solid">
        <fgColor theme="6" tint="0.59999389629810485"/>
        <bgColor indexed="64"/>
      </patternFill>
    </fill>
    <fill>
      <patternFill patternType="solid">
        <fgColor theme="6" tint="0.59999389629810485"/>
        <bgColor theme="8"/>
      </patternFill>
    </fill>
    <fill>
      <patternFill patternType="solid">
        <fgColor theme="5" tint="0.39997558519241921"/>
        <bgColor indexed="64"/>
      </patternFill>
    </fill>
    <fill>
      <patternFill patternType="solid">
        <fgColor theme="8" tint="0.39997558519241921"/>
        <bgColor indexed="64"/>
      </patternFill>
    </fill>
    <fill>
      <patternFill patternType="solid">
        <fgColor rgb="FF92D050"/>
        <bgColor indexed="64"/>
      </patternFill>
    </fill>
    <fill>
      <patternFill patternType="solid">
        <fgColor theme="8" tint="-0.249977111117893"/>
        <bgColor rgb="FF0066CC"/>
      </patternFill>
    </fill>
    <fill>
      <patternFill patternType="solid">
        <fgColor theme="5"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34998626667073579"/>
        <bgColor indexed="64"/>
      </patternFill>
    </fill>
  </fills>
  <borders count="16">
    <border>
      <left/>
      <right/>
      <top/>
      <bottom/>
      <diagonal/>
    </border>
    <border>
      <left/>
      <right style="thin">
        <color theme="8" tint="0.39997558519241921"/>
      </right>
      <top style="thin">
        <color theme="8" tint="0.39997558519241921"/>
      </top>
      <bottom style="thin">
        <color theme="8" tint="0.39997558519241921"/>
      </bottom>
      <diagonal/>
    </border>
    <border>
      <left/>
      <right/>
      <top style="thin">
        <color theme="8" tint="0.39997558519241921"/>
      </top>
      <bottom style="thin">
        <color theme="8" tint="0.39997558519241921"/>
      </bottom>
      <diagonal/>
    </border>
    <border>
      <left style="thin">
        <color theme="8" tint="0.39997558519241921"/>
      </left>
      <right/>
      <top style="thin">
        <color theme="8" tint="0.39997558519241921"/>
      </top>
      <bottom style="thin">
        <color theme="8" tint="0.39997558519241921"/>
      </bottom>
      <diagonal/>
    </border>
    <border>
      <left/>
      <right style="thin">
        <color theme="8" tint="0.39988402966399123"/>
      </right>
      <top style="thin">
        <color theme="8" tint="0.39988402966399123"/>
      </top>
      <bottom style="thin">
        <color theme="8" tint="0.39988402966399123"/>
      </bottom>
      <diagonal/>
    </border>
    <border>
      <left style="thin">
        <color theme="8" tint="0.39997558519241921"/>
      </left>
      <right/>
      <top style="thin">
        <color theme="8" tint="0.39997558519241921"/>
      </top>
      <bottom/>
      <diagonal/>
    </border>
    <border>
      <left/>
      <right/>
      <top style="thin">
        <color theme="8" tint="0.39997558519241921"/>
      </top>
      <bottom/>
      <diagonal/>
    </border>
    <border>
      <left/>
      <right style="thin">
        <color theme="8" tint="0.39997558519241921"/>
      </right>
      <top style="thin">
        <color theme="8" tint="0.39997558519241921"/>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6" fillId="0" borderId="0"/>
  </cellStyleXfs>
  <cellXfs count="133">
    <xf numFmtId="0" fontId="0" fillId="0" borderId="0" xfId="0"/>
    <xf numFmtId="0" fontId="0" fillId="0" borderId="0" xfId="0" applyAlignment="1">
      <alignment horizontal="center"/>
    </xf>
    <xf numFmtId="164" fontId="0" fillId="0" borderId="0" xfId="0" applyNumberFormat="1" applyAlignment="1">
      <alignment horizontal="center"/>
    </xf>
    <xf numFmtId="164" fontId="0" fillId="0" borderId="1" xfId="0" applyNumberFormat="1" applyBorder="1" applyAlignment="1">
      <alignment horizontal="center"/>
    </xf>
    <xf numFmtId="164" fontId="0" fillId="0" borderId="2" xfId="0" applyNumberFormat="1" applyBorder="1" applyAlignment="1">
      <alignment horizontal="center"/>
    </xf>
    <xf numFmtId="164" fontId="0" fillId="0" borderId="2" xfId="0" applyNumberFormat="1" applyBorder="1" applyAlignment="1">
      <alignment horizontal="center" vertical="center"/>
    </xf>
    <xf numFmtId="0" fontId="0" fillId="0" borderId="2" xfId="0" applyBorder="1" applyAlignment="1">
      <alignment vertical="center"/>
    </xf>
    <xf numFmtId="164" fontId="0" fillId="0" borderId="1" xfId="0" applyNumberFormat="1" applyBorder="1"/>
    <xf numFmtId="0" fontId="0" fillId="0" borderId="2" xfId="0" applyBorder="1"/>
    <xf numFmtId="16" fontId="0" fillId="0" borderId="3" xfId="0" applyNumberFormat="1" applyBorder="1" applyAlignment="1">
      <alignment vertical="center"/>
    </xf>
    <xf numFmtId="164" fontId="0" fillId="0" borderId="0" xfId="0" applyNumberFormat="1"/>
    <xf numFmtId="164" fontId="0" fillId="0" borderId="0" xfId="0" applyNumberFormat="1" applyAlignment="1">
      <alignment vertical="center"/>
    </xf>
    <xf numFmtId="0" fontId="0" fillId="0" borderId="0" xfId="0" applyAlignment="1">
      <alignment horizontal="center" vertical="center"/>
    </xf>
    <xf numFmtId="16" fontId="0" fillId="0" borderId="0" xfId="0" applyNumberFormat="1" applyAlignment="1">
      <alignment vertical="center"/>
    </xf>
    <xf numFmtId="164" fontId="3" fillId="0" borderId="0" xfId="0" applyNumberFormat="1" applyFont="1" applyAlignment="1">
      <alignment horizontal="center" vertical="center" wrapText="1"/>
    </xf>
    <xf numFmtId="164" fontId="0" fillId="0" borderId="0" xfId="0" applyNumberFormat="1" applyAlignment="1">
      <alignment horizontal="center" vertical="center"/>
    </xf>
    <xf numFmtId="0" fontId="0" fillId="0" borderId="0" xfId="0" applyAlignment="1">
      <alignment vertical="center"/>
    </xf>
    <xf numFmtId="0" fontId="0" fillId="0" borderId="0" xfId="0" applyAlignment="1">
      <alignment horizontal="right"/>
    </xf>
    <xf numFmtId="16" fontId="0" fillId="0" borderId="3" xfId="0" applyNumberFormat="1" applyBorder="1" applyAlignment="1">
      <alignment horizontal="right"/>
    </xf>
    <xf numFmtId="164" fontId="0" fillId="0" borderId="1" xfId="0" applyNumberFormat="1" applyBorder="1" applyAlignment="1">
      <alignment vertical="center"/>
    </xf>
    <xf numFmtId="16" fontId="0" fillId="0" borderId="3" xfId="0" applyNumberFormat="1" applyBorder="1" applyAlignment="1">
      <alignment horizontal="right" vertical="center"/>
    </xf>
    <xf numFmtId="164" fontId="0" fillId="0" borderId="1" xfId="0" applyNumberFormat="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0" fillId="0" borderId="0" xfId="0" applyAlignment="1">
      <alignment horizontal="center" vertical="center" wrapText="1"/>
    </xf>
    <xf numFmtId="0" fontId="2" fillId="2" borderId="0" xfId="0" applyFont="1" applyFill="1" applyAlignment="1">
      <alignment horizontal="centerContinuous"/>
    </xf>
    <xf numFmtId="0" fontId="3" fillId="5" borderId="0" xfId="0" applyFont="1" applyFill="1" applyAlignment="1">
      <alignment horizontal="centerContinuous"/>
    </xf>
    <xf numFmtId="0" fontId="4" fillId="6" borderId="1" xfId="0" applyFont="1" applyFill="1" applyBorder="1" applyAlignment="1">
      <alignment horizontal="centerContinuous" vertical="center" wrapText="1"/>
    </xf>
    <xf numFmtId="0" fontId="3" fillId="2" borderId="0" xfId="0" applyFont="1" applyFill="1" applyAlignment="1">
      <alignment horizontal="centerContinuous"/>
    </xf>
    <xf numFmtId="0" fontId="4" fillId="2" borderId="0" xfId="0" applyFont="1" applyFill="1" applyAlignment="1">
      <alignment horizontal="centerContinuous"/>
    </xf>
    <xf numFmtId="0" fontId="0" fillId="5" borderId="0" xfId="0" applyFill="1" applyAlignment="1">
      <alignment horizontal="center"/>
    </xf>
    <xf numFmtId="0" fontId="2" fillId="5" borderId="0" xfId="0" applyFont="1" applyFill="1" applyAlignment="1">
      <alignment horizontal="center"/>
    </xf>
    <xf numFmtId="0" fontId="0" fillId="7" borderId="0" xfId="0" applyFill="1" applyAlignment="1">
      <alignment horizontal="centerContinuous"/>
    </xf>
    <xf numFmtId="0" fontId="2" fillId="7" borderId="0" xfId="0" applyFont="1" applyFill="1" applyAlignment="1">
      <alignment horizontal="centerContinuous"/>
    </xf>
    <xf numFmtId="0" fontId="0" fillId="8" borderId="0" xfId="0" applyFill="1" applyAlignment="1">
      <alignment horizontal="centerContinuous"/>
    </xf>
    <xf numFmtId="0" fontId="2" fillId="8" borderId="0" xfId="0" applyFont="1" applyFill="1" applyAlignment="1">
      <alignment horizontal="centerContinuous"/>
    </xf>
    <xf numFmtId="0" fontId="0" fillId="9" borderId="0" xfId="0" applyFill="1" applyAlignment="1">
      <alignment horizontal="centerContinuous"/>
    </xf>
    <xf numFmtId="0" fontId="2" fillId="9" borderId="0" xfId="0" applyFont="1" applyFill="1" applyAlignment="1">
      <alignment horizontal="centerContinuous"/>
    </xf>
    <xf numFmtId="164" fontId="0" fillId="5" borderId="2" xfId="0" applyNumberFormat="1" applyFill="1" applyBorder="1" applyAlignment="1">
      <alignment vertical="center"/>
    </xf>
    <xf numFmtId="164" fontId="0" fillId="5" borderId="2" xfId="0" applyNumberFormat="1" applyFill="1" applyBorder="1"/>
    <xf numFmtId="164" fontId="5" fillId="5" borderId="2" xfId="0" applyNumberFormat="1" applyFont="1" applyFill="1" applyBorder="1" applyAlignment="1">
      <alignment horizontal="center" vertical="center"/>
    </xf>
    <xf numFmtId="0" fontId="7" fillId="10" borderId="4" xfId="1" applyFont="1" applyFill="1" applyBorder="1" applyAlignment="1">
      <alignment horizontal="center" vertical="center" wrapText="1"/>
    </xf>
    <xf numFmtId="164" fontId="0" fillId="0" borderId="0" xfId="0" applyNumberFormat="1" applyBorder="1"/>
    <xf numFmtId="0" fontId="8" fillId="0" borderId="2" xfId="0" applyNumberFormat="1" applyFont="1" applyFill="1" applyBorder="1" applyAlignment="1">
      <alignment horizontal="center" vertical="center"/>
    </xf>
    <xf numFmtId="16" fontId="0" fillId="0" borderId="5" xfId="0" applyNumberFormat="1" applyBorder="1" applyAlignment="1">
      <alignment vertical="center"/>
    </xf>
    <xf numFmtId="164" fontId="0" fillId="5" borderId="6" xfId="0" applyNumberFormat="1" applyFill="1" applyBorder="1"/>
    <xf numFmtId="164" fontId="0" fillId="0" borderId="6" xfId="0" applyNumberFormat="1" applyBorder="1" applyAlignment="1">
      <alignment horizontal="center"/>
    </xf>
    <xf numFmtId="0" fontId="0" fillId="0" borderId="6" xfId="0" applyBorder="1" applyAlignment="1">
      <alignment vertical="center"/>
    </xf>
    <xf numFmtId="164" fontId="5" fillId="5" borderId="6" xfId="0" applyNumberFormat="1" applyFont="1" applyFill="1" applyBorder="1" applyAlignment="1">
      <alignment horizontal="center" vertical="center"/>
    </xf>
    <xf numFmtId="0" fontId="8" fillId="0" borderId="6" xfId="0" applyNumberFormat="1" applyFont="1" applyFill="1" applyBorder="1" applyAlignment="1">
      <alignment horizontal="center" vertical="center"/>
    </xf>
    <xf numFmtId="164" fontId="0" fillId="0" borderId="7" xfId="0" applyNumberFormat="1" applyBorder="1" applyAlignment="1">
      <alignment horizontal="center"/>
    </xf>
    <xf numFmtId="164" fontId="3" fillId="0" borderId="8"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164" fontId="3" fillId="0" borderId="10" xfId="0" applyNumberFormat="1" applyFont="1" applyBorder="1" applyAlignment="1">
      <alignment horizontal="center" vertical="center" wrapText="1"/>
    </xf>
    <xf numFmtId="164" fontId="0" fillId="0" borderId="9" xfId="0" applyNumberFormat="1" applyBorder="1" applyAlignment="1">
      <alignment horizontal="center"/>
    </xf>
    <xf numFmtId="164" fontId="0" fillId="0" borderId="0" xfId="0" applyNumberFormat="1" applyBorder="1" applyAlignment="1">
      <alignment horizontal="center"/>
    </xf>
    <xf numFmtId="164" fontId="0" fillId="0" borderId="11" xfId="0" applyNumberFormat="1" applyBorder="1" applyAlignment="1">
      <alignment horizontal="center"/>
    </xf>
    <xf numFmtId="164" fontId="0" fillId="0" borderId="10" xfId="0" applyNumberFormat="1" applyBorder="1" applyAlignment="1">
      <alignment horizontal="center"/>
    </xf>
    <xf numFmtId="0" fontId="8" fillId="0" borderId="0" xfId="0" applyNumberFormat="1" applyFont="1" applyFill="1" applyBorder="1" applyAlignment="1">
      <alignment horizontal="center" vertical="center"/>
    </xf>
    <xf numFmtId="0" fontId="0" fillId="0" borderId="0" xfId="0" applyFill="1" applyBorder="1"/>
    <xf numFmtId="164" fontId="0" fillId="0" borderId="0" xfId="0" applyNumberFormat="1" applyBorder="1" applyAlignment="1">
      <alignment horizontal="center" vertical="center"/>
    </xf>
    <xf numFmtId="16" fontId="0" fillId="0" borderId="12" xfId="0" applyNumberFormat="1" applyBorder="1" applyAlignment="1">
      <alignment vertical="center"/>
    </xf>
    <xf numFmtId="0" fontId="8" fillId="0" borderId="13" xfId="0" applyNumberFormat="1" applyFont="1" applyFill="1" applyBorder="1" applyAlignment="1">
      <alignment horizontal="center" vertical="center"/>
    </xf>
    <xf numFmtId="16" fontId="0" fillId="0" borderId="14" xfId="0" applyNumberFormat="1" applyBorder="1" applyAlignment="1">
      <alignment vertical="center"/>
    </xf>
    <xf numFmtId="16" fontId="0" fillId="0" borderId="15" xfId="0" applyNumberFormat="1" applyBorder="1" applyAlignment="1">
      <alignment vertical="center"/>
    </xf>
    <xf numFmtId="0" fontId="8" fillId="0" borderId="11" xfId="0" applyNumberFormat="1" applyFont="1" applyFill="1" applyBorder="1" applyAlignment="1">
      <alignment horizontal="center" vertical="center"/>
    </xf>
    <xf numFmtId="0" fontId="10" fillId="0" borderId="2" xfId="0" applyFont="1" applyBorder="1" applyAlignment="1">
      <alignment vertical="center"/>
    </xf>
    <xf numFmtId="0" fontId="10" fillId="0" borderId="2" xfId="0" applyFont="1" applyBorder="1"/>
    <xf numFmtId="0" fontId="10" fillId="0" borderId="6" xfId="0" applyFont="1" applyBorder="1"/>
    <xf numFmtId="164" fontId="0" fillId="0" borderId="0" xfId="0" applyNumberFormat="1" applyFill="1"/>
    <xf numFmtId="164" fontId="0" fillId="0" borderId="0" xfId="0" applyNumberFormat="1" applyFill="1" applyBorder="1"/>
    <xf numFmtId="164" fontId="0" fillId="0" borderId="0" xfId="0" applyNumberFormat="1" applyFill="1" applyBorder="1" applyAlignment="1">
      <alignment horizontal="center"/>
    </xf>
    <xf numFmtId="164" fontId="3" fillId="0" borderId="13"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0" fontId="5" fillId="0" borderId="13" xfId="0" applyFont="1" applyFill="1" applyBorder="1" applyAlignment="1">
      <alignment vertical="center"/>
    </xf>
    <xf numFmtId="0" fontId="5" fillId="0" borderId="0" xfId="0" applyFont="1" applyFill="1" applyBorder="1" applyAlignment="1">
      <alignment vertical="center"/>
    </xf>
    <xf numFmtId="0" fontId="5" fillId="0" borderId="11" xfId="0" applyFont="1" applyFill="1" applyBorder="1" applyAlignment="1">
      <alignment vertical="center"/>
    </xf>
    <xf numFmtId="164" fontId="3" fillId="0" borderId="0" xfId="0" applyNumberFormat="1" applyFont="1" applyBorder="1" applyAlignment="1">
      <alignment horizontal="center" vertical="center"/>
    </xf>
    <xf numFmtId="0" fontId="0" fillId="0" borderId="11" xfId="0" applyFill="1" applyBorder="1"/>
    <xf numFmtId="164" fontId="0" fillId="0" borderId="11" xfId="0" applyNumberFormat="1" applyBorder="1"/>
    <xf numFmtId="164" fontId="0" fillId="0" borderId="11" xfId="0" applyNumberFormat="1" applyBorder="1" applyAlignment="1">
      <alignment horizontal="center" vertical="center"/>
    </xf>
    <xf numFmtId="0" fontId="8" fillId="0" borderId="0" xfId="0" applyFont="1" applyBorder="1"/>
    <xf numFmtId="0" fontId="8" fillId="0" borderId="0" xfId="0" applyFont="1" applyFill="1" applyBorder="1"/>
    <xf numFmtId="0" fontId="8" fillId="0" borderId="11" xfId="0" applyFont="1" applyFill="1" applyBorder="1"/>
    <xf numFmtId="0" fontId="8" fillId="0" borderId="13" xfId="0" applyFont="1" applyBorder="1" applyAlignment="1">
      <alignment vertical="center"/>
    </xf>
    <xf numFmtId="164" fontId="0" fillId="0" borderId="13" xfId="0" applyNumberFormat="1" applyFill="1" applyBorder="1" applyAlignment="1">
      <alignment vertical="center"/>
    </xf>
    <xf numFmtId="164" fontId="0" fillId="0" borderId="13" xfId="0" applyNumberFormat="1" applyFill="1" applyBorder="1" applyAlignment="1">
      <alignment horizontal="center" vertical="center"/>
    </xf>
    <xf numFmtId="164" fontId="0" fillId="0" borderId="13" xfId="0" applyNumberFormat="1" applyBorder="1" applyAlignment="1">
      <alignment horizontal="center" vertical="center"/>
    </xf>
    <xf numFmtId="0" fontId="0" fillId="11" borderId="0" xfId="0" applyFill="1"/>
    <xf numFmtId="0" fontId="0" fillId="11" borderId="0" xfId="0" applyFill="1" applyAlignment="1">
      <alignment horizontal="center"/>
    </xf>
    <xf numFmtId="0" fontId="12" fillId="0" borderId="0" xfId="0" applyFont="1" applyAlignment="1">
      <alignment horizontal="center" vertical="center" wrapText="1"/>
    </xf>
    <xf numFmtId="16" fontId="3" fillId="0" borderId="3" xfId="0" applyNumberFormat="1" applyFont="1" applyBorder="1"/>
    <xf numFmtId="16" fontId="0" fillId="0" borderId="2" xfId="0" applyNumberFormat="1" applyBorder="1"/>
    <xf numFmtId="16" fontId="3" fillId="0" borderId="2" xfId="0" applyNumberFormat="1" applyFont="1" applyBorder="1"/>
    <xf numFmtId="0" fontId="0" fillId="0" borderId="1" xfId="0" applyBorder="1"/>
    <xf numFmtId="16" fontId="3" fillId="12" borderId="3" xfId="0" applyNumberFormat="1" applyFont="1" applyFill="1" applyBorder="1"/>
    <xf numFmtId="16" fontId="0" fillId="12" borderId="2" xfId="0" applyNumberFormat="1" applyFill="1" applyBorder="1"/>
    <xf numFmtId="16" fontId="3" fillId="12" borderId="2" xfId="0" applyNumberFormat="1" applyFont="1" applyFill="1" applyBorder="1"/>
    <xf numFmtId="0" fontId="0" fillId="12" borderId="1" xfId="0" applyFill="1" applyBorder="1"/>
    <xf numFmtId="16" fontId="3" fillId="13" borderId="3" xfId="0" applyNumberFormat="1" applyFont="1" applyFill="1" applyBorder="1"/>
    <xf numFmtId="16" fontId="0" fillId="13" borderId="0" xfId="0" applyNumberFormat="1" applyFill="1"/>
    <xf numFmtId="0" fontId="0" fillId="13" borderId="0" xfId="0" applyFill="1"/>
    <xf numFmtId="16" fontId="0" fillId="0" borderId="0" xfId="0" applyNumberFormat="1"/>
    <xf numFmtId="0" fontId="8" fillId="0" borderId="11" xfId="0" applyFont="1" applyBorder="1"/>
    <xf numFmtId="0" fontId="0" fillId="0" borderId="0" xfId="0" applyNumberFormat="1"/>
    <xf numFmtId="0" fontId="5" fillId="0" borderId="0" xfId="0" applyFont="1" applyAlignment="1">
      <alignment horizontal="center" vertical="center"/>
    </xf>
    <xf numFmtId="164" fontId="5" fillId="0" borderId="0" xfId="0" applyNumberFormat="1" applyFont="1"/>
    <xf numFmtId="16" fontId="0" fillId="14" borderId="3" xfId="0" applyNumberFormat="1" applyFill="1" applyBorder="1" applyAlignment="1">
      <alignment vertical="center"/>
    </xf>
    <xf numFmtId="0" fontId="5" fillId="14" borderId="2" xfId="0" applyFont="1" applyFill="1" applyBorder="1" applyAlignment="1">
      <alignment vertical="center"/>
    </xf>
    <xf numFmtId="164" fontId="0" fillId="14" borderId="2" xfId="0" applyNumberFormat="1" applyFill="1" applyBorder="1" applyAlignment="1">
      <alignment vertical="center"/>
    </xf>
    <xf numFmtId="164" fontId="0" fillId="14" borderId="2" xfId="0" applyNumberFormat="1" applyFill="1" applyBorder="1" applyAlignment="1">
      <alignment horizontal="center" vertical="center"/>
    </xf>
    <xf numFmtId="0" fontId="8" fillId="14" borderId="2" xfId="0" applyNumberFormat="1" applyFont="1" applyFill="1" applyBorder="1" applyAlignment="1">
      <alignment horizontal="center" vertical="center"/>
    </xf>
    <xf numFmtId="164" fontId="0" fillId="14" borderId="1" xfId="0" applyNumberFormat="1" applyFill="1" applyBorder="1" applyAlignment="1">
      <alignment horizontal="center" vertical="center"/>
    </xf>
    <xf numFmtId="164" fontId="3" fillId="14" borderId="0" xfId="0" applyNumberFormat="1" applyFont="1" applyFill="1" applyAlignment="1">
      <alignment horizontal="center" vertical="center" wrapText="1"/>
    </xf>
    <xf numFmtId="0" fontId="5" fillId="14" borderId="2" xfId="0" applyFont="1" applyFill="1" applyBorder="1"/>
    <xf numFmtId="164" fontId="0" fillId="14" borderId="2" xfId="0" applyNumberFormat="1" applyFill="1" applyBorder="1"/>
    <xf numFmtId="164" fontId="0" fillId="14" borderId="2" xfId="0" applyNumberFormat="1" applyFill="1" applyBorder="1" applyAlignment="1">
      <alignment horizontal="center"/>
    </xf>
    <xf numFmtId="164" fontId="0" fillId="14" borderId="1" xfId="0" applyNumberFormat="1" applyFill="1" applyBorder="1" applyAlignment="1">
      <alignment horizontal="center"/>
    </xf>
    <xf numFmtId="164" fontId="0" fillId="0" borderId="2" xfId="0" applyNumberFormat="1" applyFill="1" applyBorder="1"/>
    <xf numFmtId="164" fontId="11" fillId="14" borderId="2" xfId="0" applyNumberFormat="1" applyFont="1" applyFill="1" applyBorder="1" applyAlignment="1">
      <alignment horizontal="center" vertical="center"/>
    </xf>
    <xf numFmtId="0" fontId="11" fillId="0" borderId="0" xfId="0" applyFont="1" applyFill="1" applyBorder="1" applyAlignment="1">
      <alignment vertical="center"/>
    </xf>
    <xf numFmtId="0" fontId="13" fillId="0" borderId="0" xfId="0" applyFont="1" applyBorder="1"/>
    <xf numFmtId="0" fontId="13" fillId="0" borderId="11" xfId="0" applyFont="1" applyBorder="1"/>
    <xf numFmtId="0" fontId="0" fillId="0" borderId="0" xfId="0" applyFill="1"/>
    <xf numFmtId="0" fontId="0" fillId="0" borderId="0" xfId="0" applyFont="1" applyFill="1"/>
    <xf numFmtId="0" fontId="0" fillId="0" borderId="0" xfId="0" applyFill="1" applyAlignment="1">
      <alignment horizontal="center"/>
    </xf>
    <xf numFmtId="16" fontId="0" fillId="15" borderId="14" xfId="0" applyNumberFormat="1" applyFill="1" applyBorder="1" applyAlignment="1">
      <alignment vertical="center"/>
    </xf>
    <xf numFmtId="0" fontId="14" fillId="0" borderId="0" xfId="0" applyFont="1" applyBorder="1"/>
    <xf numFmtId="0" fontId="11" fillId="0" borderId="0" xfId="0" applyNumberFormat="1" applyFont="1" applyFill="1" applyBorder="1" applyAlignment="1">
      <alignment horizontal="center" vertical="center"/>
    </xf>
  </cellXfs>
  <cellStyles count="2">
    <cellStyle name="Normal" xfId="0" builtinId="0"/>
    <cellStyle name="Normal 2" xfId="1" xr:uid="{437B1B90-606A-45B3-BA3E-6F757D1369BD}"/>
  </cellStyles>
  <dxfs count="19">
    <dxf>
      <alignment horizontal="center" vertical="center" textRotation="0" wrapText="1" indent="0" justifyLastLine="0" shrinkToFit="0" readingOrder="0"/>
    </dxf>
    <dxf>
      <numFmt numFmtId="164" formatCode="[$-40C]d\-mmm;@"/>
      <alignment horizontal="center" textRotation="0" indent="0" justifyLastLine="0" shrinkToFit="0" readingOrder="0"/>
    </dxf>
    <dxf>
      <numFmt numFmtId="164" formatCode="[$-40C]d\-mmm;@"/>
      <alignment horizontal="center" textRotation="0" indent="0" justifyLastLine="0" shrinkToFit="0" readingOrder="0"/>
    </dxf>
    <dxf>
      <numFmt numFmtId="164" formatCode="[$-40C]d\-mmm;@"/>
      <alignment horizontal="center" textRotation="0" indent="0" justifyLastLine="0" shrinkToFit="0" readingOrder="0"/>
    </dxf>
    <dxf>
      <numFmt numFmtId="164" formatCode="[$-40C]d\-mmm;@"/>
      <alignment horizontal="center" vertical="center" textRotation="0" wrapText="0" indent="0" justifyLastLine="0" shrinkToFit="0" readingOrder="0"/>
    </dxf>
    <dxf>
      <numFmt numFmtId="164" formatCode="[$-40C]d\-mmm;@"/>
      <alignment horizontal="center" vertical="bottom" textRotation="0" wrapText="0" indent="0" justifyLastLine="0" shrinkToFit="0" readingOrder="0"/>
    </dxf>
    <dxf>
      <numFmt numFmtId="164" formatCode="[$-40C]d\-mmm;@"/>
    </dxf>
    <dxf>
      <numFmt numFmtId="0" formatCode="General"/>
    </dxf>
    <dxf>
      <border outline="0">
        <bottom style="thin">
          <color rgb="FF9BC2E6"/>
        </bottom>
      </border>
    </dxf>
    <dxf>
      <font>
        <b/>
        <i val="0"/>
        <strike val="0"/>
        <condense val="0"/>
        <extend val="0"/>
        <outline val="0"/>
        <shadow val="0"/>
        <u val="none"/>
        <vertAlign val="baseline"/>
        <sz val="11"/>
        <color theme="0"/>
        <name val="Calibri"/>
        <family val="2"/>
        <scheme val="minor"/>
      </font>
      <fill>
        <patternFill patternType="solid">
          <fgColor indexed="64"/>
          <bgColor theme="8" tint="-0.249977111117893"/>
        </patternFill>
      </fill>
      <alignment horizontal="center" vertical="center" textRotation="0" wrapText="1" indent="0" justifyLastLine="0" shrinkToFit="0" readingOrder="0"/>
    </dxf>
    <dxf>
      <numFmt numFmtId="164" formatCode="[$-40C]d\-mmm;@"/>
      <alignment horizontal="center" textRotation="0" indent="0" justifyLastLine="0" shrinkToFit="0" readingOrder="0"/>
    </dxf>
    <dxf>
      <numFmt numFmtId="164" formatCode="[$-40C]d\-mmm;@"/>
      <alignment horizontal="center" textRotation="0" indent="0" justifyLastLine="0" shrinkToFit="0" readingOrder="0"/>
    </dxf>
    <dxf>
      <numFmt numFmtId="164" formatCode="[$-40C]d\-mmm;@"/>
      <alignment horizontal="center" textRotation="0" indent="0" justifyLastLine="0" shrinkToFit="0" readingOrder="0"/>
    </dxf>
    <dxf>
      <numFmt numFmtId="164" formatCode="[$-40C]d\-mmm;@"/>
      <alignment horizontal="center" vertical="center" textRotation="0" wrapText="0" indent="0" justifyLastLine="0" shrinkToFit="0" readingOrder="0"/>
    </dxf>
    <dxf>
      <numFmt numFmtId="164" formatCode="[$-40C]d\-mmm;@"/>
      <alignment horizontal="center" vertical="bottom" textRotation="0" wrapText="0" indent="0" justifyLastLine="0" shrinkToFit="0" readingOrder="0"/>
    </dxf>
    <dxf>
      <numFmt numFmtId="164" formatCode="[$-40C]d\-mmm;@"/>
    </dxf>
    <dxf>
      <numFmt numFmtId="0" formatCode="General"/>
    </dxf>
    <dxf>
      <border outline="0">
        <bottom style="thin">
          <color rgb="FF9BC2E6"/>
        </bottom>
      </border>
    </dxf>
    <dxf>
      <font>
        <b/>
        <i val="0"/>
        <strike val="0"/>
        <condense val="0"/>
        <extend val="0"/>
        <outline val="0"/>
        <shadow val="0"/>
        <u val="none"/>
        <vertAlign val="baseline"/>
        <sz val="11"/>
        <color theme="0"/>
        <name val="Calibri"/>
        <family val="2"/>
        <scheme val="minor"/>
      </font>
      <fill>
        <patternFill patternType="solid">
          <fgColor indexed="64"/>
          <bgColor theme="8"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23812</xdr:colOff>
      <xdr:row>7</xdr:row>
      <xdr:rowOff>7937</xdr:rowOff>
    </xdr:from>
    <xdr:to>
      <xdr:col>19</xdr:col>
      <xdr:colOff>0</xdr:colOff>
      <xdr:row>10</xdr:row>
      <xdr:rowOff>127000</xdr:rowOff>
    </xdr:to>
    <xdr:sp macro="" textlink="">
      <xdr:nvSpPr>
        <xdr:cNvPr id="2" name="ZoneTexte 1">
          <a:extLst>
            <a:ext uri="{FF2B5EF4-FFF2-40B4-BE49-F238E27FC236}">
              <a16:creationId xmlns:a16="http://schemas.microsoft.com/office/drawing/2014/main" id="{F4239FCE-D34B-4CEC-9877-39CE06FD5923}"/>
            </a:ext>
          </a:extLst>
        </xdr:cNvPr>
        <xdr:cNvSpPr txBox="1"/>
      </xdr:nvSpPr>
      <xdr:spPr>
        <a:xfrm>
          <a:off x="7334250" y="2286000"/>
          <a:ext cx="9398000" cy="6905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Pour info</a:t>
          </a:r>
          <a:r>
            <a:rPr lang="fr-FR" sz="1100" baseline="0"/>
            <a:t> nous parametrons les calculs automatiques de retour des rapports :</a:t>
          </a:r>
        </a:p>
        <a:p>
          <a:r>
            <a:rPr lang="fr-FR" sz="1100" baseline="0"/>
            <a:t>- demandes à compter du 26 octobre - retour rapports rapporteurs 14 jours</a:t>
          </a:r>
        </a:p>
        <a:p>
          <a:r>
            <a:rPr lang="fr-FR" sz="1100" baseline="0"/>
            <a:t>- demandes à compter du 1 décembre - retour rapports rapporteurs 21 jours</a:t>
          </a:r>
        </a:p>
        <a:p>
          <a:endParaRPr lang="fr-FR" sz="1100" baseline="0"/>
        </a:p>
      </xdr:txBody>
    </xdr:sp>
    <xdr:clientData/>
  </xdr:twoCellAnchor>
  <xdr:twoCellAnchor>
    <xdr:from>
      <xdr:col>9</xdr:col>
      <xdr:colOff>7939</xdr:colOff>
      <xdr:row>10</xdr:row>
      <xdr:rowOff>142874</xdr:rowOff>
    </xdr:from>
    <xdr:to>
      <xdr:col>18</xdr:col>
      <xdr:colOff>1722439</xdr:colOff>
      <xdr:row>14</xdr:row>
      <xdr:rowOff>150812</xdr:rowOff>
    </xdr:to>
    <xdr:sp macro="" textlink="">
      <xdr:nvSpPr>
        <xdr:cNvPr id="3" name="ZoneTexte 2">
          <a:extLst>
            <a:ext uri="{FF2B5EF4-FFF2-40B4-BE49-F238E27FC236}">
              <a16:creationId xmlns:a16="http://schemas.microsoft.com/office/drawing/2014/main" id="{D2922B55-8458-4835-A0EC-EB45680D83CE}"/>
            </a:ext>
          </a:extLst>
        </xdr:cNvPr>
        <xdr:cNvSpPr txBox="1"/>
      </xdr:nvSpPr>
      <xdr:spPr>
        <a:xfrm>
          <a:off x="7318377" y="2992437"/>
          <a:ext cx="9390062" cy="769938"/>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baseline="0">
              <a:solidFill>
                <a:schemeClr val="dk1"/>
              </a:solidFill>
              <a:effectLst/>
              <a:latin typeface="+mn-lt"/>
              <a:ea typeface="+mn-ea"/>
              <a:cs typeface="+mn-cs"/>
            </a:rPr>
            <a:t>ALERTE :</a:t>
          </a:r>
          <a:endParaRPr lang="fr-FR">
            <a:effectLst/>
          </a:endParaRPr>
        </a:p>
        <a:p>
          <a:r>
            <a:rPr lang="fr-FR" sz="1100" baseline="0">
              <a:solidFill>
                <a:schemeClr val="dk1"/>
              </a:solidFill>
              <a:effectLst/>
              <a:latin typeface="+mn-lt"/>
              <a:ea typeface="+mn-ea"/>
              <a:cs typeface="+mn-cs"/>
            </a:rPr>
            <a:t>attention, si besoin ajuster la date de retour des rapports en fonction de ce tableau en se basant sur la date de soutenance, pour éviter de demander le retour des rapports pendant les vacances de Noel. </a:t>
          </a:r>
          <a:endParaRPr lang="fr-FR">
            <a:effectLst/>
          </a:endParaRPr>
        </a:p>
        <a:p>
          <a:endParaRPr lang="fr-FR"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40B103-AC7A-46E9-B48E-13A133F5F7DE}" name="Tableau24832" displayName="Tableau24832" ref="A3:H28" totalsRowShown="0" headerRowDxfId="18" headerRowBorderDxfId="17">
  <autoFilter ref="A3:H28" xr:uid="{6303C4B7-AD75-428B-AD71-2AA3B25D4538}"/>
  <tableColumns count="8">
    <tableColumn id="1" xr3:uid="{4CBCD3FD-1EAA-4A19-BAEE-4B3234633624}" name="Date dépôt"/>
    <tableColumn id="8" xr3:uid="{612C1CA3-D513-411D-9A5C-50661FBA8944}" name="Délais de soutenance (jours)" dataDxfId="16">
      <calculatedColumnFormula>56</calculatedColumnFormula>
    </tableColumn>
    <tableColumn id="9" xr3:uid="{38131AE0-43D0-4182-A981-6DE4870AABAE}" name="1ère date de soutenance disponible" dataDxfId="15">
      <calculatedColumnFormula>Tableau24832[[#This Row],[Date dépôt]]+Tableau24832[[#This Row],[Délais de soutenance (jours)]]</calculatedColumnFormula>
    </tableColumn>
    <tableColumn id="10" xr3:uid="{56D275EA-0E24-451A-98E3-0F89C4A6D962}" name="Personnel administratif Etape 1" dataDxfId="14"/>
    <tableColumn id="2" xr3:uid="{BE9A6320-879D-4502-898C-78F3ADDDC8F8}" name="Délais retour des rapports (jours) " dataDxfId="13">
      <calculatedColumnFormula>21</calculatedColumnFormula>
    </tableColumn>
    <tableColumn id="12" xr3:uid="{9830661C-0A15-4B53-82DE-730B0B76331F}" name="Date de retour des rapports" dataDxfId="12">
      <calculatedColumnFormula>Tableau24832[[#This Row],[1ère date de soutenance disponible]]-Tableau24832[[#This Row],[Délais retour des rapports (jours) ]]</calculatedColumnFormula>
    </tableColumn>
    <tableColumn id="14" xr3:uid="{77FCB4A5-6020-47B9-8081-8EE745A8CB05}" name="Direction de l'ED Etape 2" dataDxfId="11"/>
    <tableColumn id="13" xr3:uid="{DC6E07B9-15FD-4643-B317-84C06CDDCF79}" name="Personnel administratif Etape 2" dataDxfId="10"/>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D37B7A-D1D5-41DD-83E7-B057DBA7C647}" name="Tableau2483" displayName="Tableau2483" ref="A3:H30" totalsRowShown="0" headerRowDxfId="9" headerRowBorderDxfId="8">
  <autoFilter ref="A3:H30" xr:uid="{6303C4B7-AD75-428B-AD71-2AA3B25D4538}"/>
  <tableColumns count="8">
    <tableColumn id="1" xr3:uid="{024352C5-F750-4A97-9B40-7F3BBFC1315A}" name="Date dépôt"/>
    <tableColumn id="8" xr3:uid="{5B5788C6-A6E7-43AB-95ED-AA4722437E68}" name="Délais de soutenance (jours)" dataDxfId="7">
      <calculatedColumnFormula>56</calculatedColumnFormula>
    </tableColumn>
    <tableColumn id="9" xr3:uid="{88595A2A-BD17-4356-BDF9-F633A97924AD}" name="1ère date de soutenance disponible" dataDxfId="6">
      <calculatedColumnFormula>Tableau2483[[#This Row],[Date dépôt]]+Tableau2483[[#This Row],[Délais de soutenance (jours)]]</calculatedColumnFormula>
    </tableColumn>
    <tableColumn id="10" xr3:uid="{C06B7053-3EEF-4C06-B304-C0E9C07F341B}" name="Personnel administratif Etape 1" dataDxfId="5"/>
    <tableColumn id="2" xr3:uid="{F584C266-EFB3-4A59-950B-ECF84FE73777}" name="Délais retour des rapports (jours) " dataDxfId="4">
      <calculatedColumnFormula>21</calculatedColumnFormula>
    </tableColumn>
    <tableColumn id="12" xr3:uid="{277B6EF7-DFD7-4BA9-A69F-CB4754177E2D}" name="Date de retour des rapports" dataDxfId="3">
      <calculatedColumnFormula>Tableau2483[[#This Row],[1ère date de soutenance disponible]]-21</calculatedColumnFormula>
    </tableColumn>
    <tableColumn id="14" xr3:uid="{4342BB5A-FB22-46A8-B6DB-F2457337378E}" name="Direction de l'ED Etape 2" dataDxfId="2"/>
    <tableColumn id="13" xr3:uid="{7A0AE087-BC74-4469-81B2-2249061D233F}" name="Personnel administratif Etape 2" dataDxfId="1"/>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D7A66E3-870F-4D1D-9DAA-6D1E891EB28B}" name="Tableau3" displayName="Tableau3" ref="A1:D805" totalsRowShown="0" headerRowDxfId="0">
  <autoFilter ref="A1:D805" xr:uid="{AB750A78-0A88-4672-AE47-335B081B67B3}"/>
  <tableColumns count="4">
    <tableColumn id="1" xr3:uid="{E77902F9-8FFA-436B-AE30-C83FFBD15982}" name="Date dépôt"/>
    <tableColumn id="2" xr3:uid="{713D072C-07DC-43A5-853A-D48A9978879F}" name="Date de la soutenance"/>
    <tableColumn id="3" xr3:uid="{89BF874D-0826-4879-AE3C-B1DAFCE49CB0}" name="Date _x000a_retour des rapports"/>
    <tableColumn id="4" xr3:uid="{CF45F195-CE44-4750-AFF4-5284A60291B7}" name="Colonne1"/>
  </tableColumns>
  <tableStyleInfo name="TableStyleMedium6"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A78BE-9427-41FB-BB58-127B6A9E14EF}">
  <sheetPr>
    <tabColor rgb="FF92D050"/>
  </sheetPr>
  <dimension ref="A1:Z153"/>
  <sheetViews>
    <sheetView tabSelected="1" view="pageBreakPreview" zoomScale="120" zoomScaleNormal="120" zoomScaleSheetLayoutView="120" workbookViewId="0">
      <pane ySplit="3" topLeftCell="A4" activePane="bottomLeft" state="frozen"/>
      <selection pane="bottomLeft" activeCell="P74" sqref="P74"/>
    </sheetView>
  </sheetViews>
  <sheetFormatPr baseColWidth="10" defaultRowHeight="15" x14ac:dyDescent="0.25"/>
  <cols>
    <col min="1" max="1" width="13" customWidth="1"/>
    <col min="3" max="3" width="13.140625" customWidth="1"/>
    <col min="4" max="5" width="12.85546875" style="1" customWidth="1"/>
    <col min="6" max="7" width="11.42578125" style="1"/>
    <col min="8" max="8" width="12.140625" style="1" customWidth="1"/>
    <col min="12" max="12" width="12.5703125" customWidth="1"/>
    <col min="13" max="14" width="12.140625" style="1" customWidth="1"/>
    <col min="15" max="16" width="13.28515625" style="1" customWidth="1"/>
    <col min="17" max="17" width="14.5703125" customWidth="1"/>
    <col min="18" max="18" width="14.140625" customWidth="1"/>
    <col min="19" max="19" width="26.140625" customWidth="1"/>
    <col min="23" max="23" width="13" customWidth="1"/>
    <col min="24" max="24" width="16.42578125" customWidth="1"/>
    <col min="25" max="25" width="12.42578125" customWidth="1"/>
  </cols>
  <sheetData>
    <row r="1" spans="1:26" x14ac:dyDescent="0.25">
      <c r="A1" s="41" t="s">
        <v>29</v>
      </c>
      <c r="B1" s="40"/>
      <c r="C1" s="40"/>
      <c r="D1" s="40"/>
      <c r="E1" s="40"/>
      <c r="F1" s="40"/>
      <c r="G1" s="40"/>
      <c r="H1" s="40"/>
      <c r="J1" s="39" t="s">
        <v>31</v>
      </c>
      <c r="K1" s="38"/>
      <c r="L1" s="38"/>
      <c r="M1" s="38"/>
      <c r="N1" s="38"/>
      <c r="O1" s="38"/>
      <c r="P1" s="38"/>
      <c r="Q1" s="38"/>
      <c r="R1" s="38"/>
      <c r="S1" s="38"/>
      <c r="U1" s="37" t="s">
        <v>30</v>
      </c>
      <c r="V1" s="36"/>
      <c r="W1" s="36"/>
      <c r="X1" s="36"/>
      <c r="Y1" s="36"/>
      <c r="Z1" s="36"/>
    </row>
    <row r="2" spans="1:26" x14ac:dyDescent="0.25">
      <c r="A2" s="33" t="s">
        <v>15</v>
      </c>
      <c r="B2" s="32"/>
      <c r="C2" s="32"/>
      <c r="D2" s="32"/>
      <c r="E2" s="32"/>
      <c r="F2" s="32"/>
      <c r="G2" s="35" t="s">
        <v>16</v>
      </c>
      <c r="H2" s="34"/>
      <c r="J2" s="33" t="s">
        <v>15</v>
      </c>
      <c r="K2" s="32"/>
      <c r="L2" s="32"/>
      <c r="M2" s="32"/>
      <c r="N2" s="32"/>
      <c r="O2" s="32"/>
      <c r="P2" s="32"/>
      <c r="Q2" s="31" t="s">
        <v>16</v>
      </c>
      <c r="R2" s="30"/>
      <c r="S2" s="30"/>
      <c r="U2" s="29" t="s">
        <v>15</v>
      </c>
      <c r="V2" s="29"/>
      <c r="W2" s="29"/>
      <c r="X2" s="29"/>
      <c r="Y2" s="29"/>
      <c r="Z2" s="29"/>
    </row>
    <row r="3" spans="1:26" ht="73.5" customHeight="1" x14ac:dyDescent="0.25">
      <c r="A3" s="27" t="s">
        <v>7</v>
      </c>
      <c r="B3" s="27" t="s">
        <v>14</v>
      </c>
      <c r="C3" s="27" t="s">
        <v>5</v>
      </c>
      <c r="D3" s="27" t="s">
        <v>4</v>
      </c>
      <c r="E3" s="26" t="s">
        <v>3</v>
      </c>
      <c r="F3" s="27" t="s">
        <v>2</v>
      </c>
      <c r="G3" s="27" t="s">
        <v>13</v>
      </c>
      <c r="H3" s="27" t="s">
        <v>12</v>
      </c>
      <c r="I3" s="28"/>
      <c r="J3" s="27" t="s">
        <v>7</v>
      </c>
      <c r="K3" s="26" t="s">
        <v>11</v>
      </c>
      <c r="L3" s="26" t="s">
        <v>5</v>
      </c>
      <c r="M3" s="25" t="s">
        <v>4</v>
      </c>
      <c r="N3" s="26" t="s">
        <v>3</v>
      </c>
      <c r="O3" s="25" t="s">
        <v>2</v>
      </c>
      <c r="P3" s="45" t="s">
        <v>19</v>
      </c>
      <c r="Q3" s="25" t="s">
        <v>10</v>
      </c>
      <c r="R3" s="25" t="s">
        <v>9</v>
      </c>
      <c r="S3" s="25" t="s">
        <v>8</v>
      </c>
      <c r="U3" s="24" t="s">
        <v>7</v>
      </c>
      <c r="V3" s="23" t="s">
        <v>6</v>
      </c>
      <c r="W3" s="23" t="s">
        <v>5</v>
      </c>
      <c r="X3" s="22" t="s">
        <v>4</v>
      </c>
      <c r="Y3" s="22" t="s">
        <v>3</v>
      </c>
      <c r="Z3" s="22" t="s">
        <v>2</v>
      </c>
    </row>
    <row r="4" spans="1:26" s="16" customFormat="1" ht="30.75" customHeight="1" x14ac:dyDescent="0.25">
      <c r="A4" s="13">
        <v>45566</v>
      </c>
      <c r="B4" s="16">
        <f>56</f>
        <v>56</v>
      </c>
      <c r="C4" s="11">
        <f>Tableau24832[[#This Row],[Date dépôt]]+Tableau24832[[#This Row],[Délais de soutenance (jours)]]</f>
        <v>45622</v>
      </c>
      <c r="D4" s="15" t="s">
        <v>0</v>
      </c>
      <c r="E4" s="12">
        <f>21</f>
        <v>21</v>
      </c>
      <c r="F4" s="15">
        <f>Tableau24832[[#This Row],[1ère date de soutenance disponible]]-Tableau24832[[#This Row],[Délais retour des rapports (jours) ]]</f>
        <v>45601</v>
      </c>
      <c r="G4" s="15" t="s">
        <v>0</v>
      </c>
      <c r="H4" s="15" t="s">
        <v>0</v>
      </c>
      <c r="I4" s="11"/>
      <c r="J4" s="111">
        <v>45956</v>
      </c>
      <c r="K4" s="112">
        <v>55</v>
      </c>
      <c r="L4" s="113">
        <f>J4+K4</f>
        <v>46011</v>
      </c>
      <c r="M4" s="114" t="s">
        <v>0</v>
      </c>
      <c r="N4" s="112">
        <v>14</v>
      </c>
      <c r="O4" s="123">
        <f>L4-N4</f>
        <v>45997</v>
      </c>
      <c r="P4" s="115">
        <f>O4-J4-8</f>
        <v>33</v>
      </c>
      <c r="Q4" s="114" t="s">
        <v>0</v>
      </c>
      <c r="R4" s="116" t="s">
        <v>0</v>
      </c>
      <c r="S4" s="117" t="s">
        <v>0</v>
      </c>
      <c r="U4" s="20">
        <v>46027</v>
      </c>
      <c r="V4" s="6">
        <v>56</v>
      </c>
      <c r="W4" s="19">
        <f>U4+V4</f>
        <v>46083</v>
      </c>
      <c r="X4" s="12" t="s">
        <v>0</v>
      </c>
      <c r="Y4" s="12">
        <v>21</v>
      </c>
      <c r="Z4" s="11">
        <f t="shared" ref="Z4:Z11" si="0">W4-21</f>
        <v>46062</v>
      </c>
    </row>
    <row r="5" spans="1:26" x14ac:dyDescent="0.25">
      <c r="A5" s="13">
        <v>45567</v>
      </c>
      <c r="B5" s="16">
        <f>56</f>
        <v>56</v>
      </c>
      <c r="C5" s="10">
        <f>Tableau24832[[#This Row],[Date dépôt]]+Tableau24832[[#This Row],[Délais de soutenance (jours)]]</f>
        <v>45623</v>
      </c>
      <c r="D5" s="15" t="s">
        <v>0</v>
      </c>
      <c r="E5" s="12">
        <f>21</f>
        <v>21</v>
      </c>
      <c r="F5" s="2">
        <f>Tableau24832[[#This Row],[1ère date de soutenance disponible]]-Tableau24832[[#This Row],[Délais retour des rapports (jours) ]]</f>
        <v>45602</v>
      </c>
      <c r="G5" s="15" t="s">
        <v>0</v>
      </c>
      <c r="H5" s="15" t="s">
        <v>0</v>
      </c>
      <c r="I5" s="10"/>
      <c r="J5" s="111">
        <v>45957</v>
      </c>
      <c r="K5" s="118">
        <f>K4-1</f>
        <v>54</v>
      </c>
      <c r="L5" s="113">
        <f>J5+K5</f>
        <v>46011</v>
      </c>
      <c r="M5" s="114" t="s">
        <v>0</v>
      </c>
      <c r="N5" s="112">
        <v>14</v>
      </c>
      <c r="O5" s="123">
        <f>L5-N5</f>
        <v>45997</v>
      </c>
      <c r="P5" s="115">
        <f t="shared" ref="P5:P27" si="1">O5-J5-8</f>
        <v>32</v>
      </c>
      <c r="Q5" s="114" t="s">
        <v>0</v>
      </c>
      <c r="R5" s="116" t="s">
        <v>0</v>
      </c>
      <c r="S5" s="117" t="s">
        <v>0</v>
      </c>
      <c r="U5" s="20">
        <v>46028</v>
      </c>
      <c r="V5" s="8">
        <v>56</v>
      </c>
      <c r="W5" s="7">
        <f t="shared" ref="W5:W11" si="2">U5+V5</f>
        <v>46084</v>
      </c>
      <c r="X5" s="12" t="s">
        <v>0</v>
      </c>
      <c r="Y5" s="12">
        <v>21</v>
      </c>
      <c r="Z5" s="11">
        <f t="shared" si="0"/>
        <v>46063</v>
      </c>
    </row>
    <row r="6" spans="1:26" x14ac:dyDescent="0.25">
      <c r="A6" s="13">
        <v>45568</v>
      </c>
      <c r="B6" s="16">
        <f>56</f>
        <v>56</v>
      </c>
      <c r="C6" s="10">
        <f>Tableau24832[[#This Row],[Date dépôt]]+Tableau24832[[#This Row],[Délais de soutenance (jours)]]</f>
        <v>45624</v>
      </c>
      <c r="D6" s="15" t="s">
        <v>0</v>
      </c>
      <c r="E6" s="12">
        <f>21</f>
        <v>21</v>
      </c>
      <c r="F6" s="2">
        <f>Tableau24832[[#This Row],[1ère date de soutenance disponible]]-Tableau24832[[#This Row],[Délais retour des rapports (jours) ]]</f>
        <v>45603</v>
      </c>
      <c r="G6" s="15" t="s">
        <v>0</v>
      </c>
      <c r="H6" s="15" t="s">
        <v>0</v>
      </c>
      <c r="I6" s="10"/>
      <c r="J6" s="111">
        <v>45958</v>
      </c>
      <c r="K6" s="118">
        <f t="shared" ref="K6:K27" si="3">K5-1</f>
        <v>53</v>
      </c>
      <c r="L6" s="113">
        <f>J6+K6</f>
        <v>46011</v>
      </c>
      <c r="M6" s="114" t="s">
        <v>0</v>
      </c>
      <c r="N6" s="112">
        <v>14</v>
      </c>
      <c r="O6" s="123">
        <f t="shared" ref="O6:O27" si="4">L6-N6</f>
        <v>45997</v>
      </c>
      <c r="P6" s="115">
        <f t="shared" ref="P6" si="5">O6-J6-8</f>
        <v>31</v>
      </c>
      <c r="Q6" s="114" t="s">
        <v>0</v>
      </c>
      <c r="R6" s="116" t="s">
        <v>0</v>
      </c>
      <c r="S6" s="117" t="s">
        <v>0</v>
      </c>
      <c r="U6" s="20">
        <v>46029</v>
      </c>
      <c r="V6" s="8">
        <v>56</v>
      </c>
      <c r="W6" s="7">
        <f t="shared" si="2"/>
        <v>46085</v>
      </c>
      <c r="X6" s="12" t="s">
        <v>0</v>
      </c>
      <c r="Y6" s="12">
        <v>21</v>
      </c>
      <c r="Z6" s="11">
        <f t="shared" si="0"/>
        <v>46064</v>
      </c>
    </row>
    <row r="7" spans="1:26" x14ac:dyDescent="0.25">
      <c r="A7" s="13">
        <v>45569</v>
      </c>
      <c r="B7" s="16">
        <f>56</f>
        <v>56</v>
      </c>
      <c r="C7" s="10">
        <f>Tableau24832[[#This Row],[Date dépôt]]+Tableau24832[[#This Row],[Délais de soutenance (jours)]]</f>
        <v>45625</v>
      </c>
      <c r="D7" s="15" t="s">
        <v>0</v>
      </c>
      <c r="E7" s="12">
        <f>21</f>
        <v>21</v>
      </c>
      <c r="F7" s="2">
        <f>Tableau24832[[#This Row],[1ère date de soutenance disponible]]-Tableau24832[[#This Row],[Délais retour des rapports (jours) ]]</f>
        <v>45604</v>
      </c>
      <c r="G7" s="15" t="s">
        <v>0</v>
      </c>
      <c r="H7" s="15" t="s">
        <v>0</v>
      </c>
      <c r="I7" s="10"/>
      <c r="J7" s="111">
        <v>45959</v>
      </c>
      <c r="K7" s="118">
        <f t="shared" si="3"/>
        <v>52</v>
      </c>
      <c r="L7" s="119">
        <f t="shared" ref="L7:L27" si="6">J7+K7</f>
        <v>46011</v>
      </c>
      <c r="M7" s="120" t="s">
        <v>0</v>
      </c>
      <c r="N7" s="112">
        <v>14</v>
      </c>
      <c r="O7" s="123">
        <f t="shared" si="4"/>
        <v>45997</v>
      </c>
      <c r="P7" s="115">
        <f t="shared" si="1"/>
        <v>30</v>
      </c>
      <c r="Q7" s="120" t="s">
        <v>0</v>
      </c>
      <c r="R7" s="121" t="s">
        <v>0</v>
      </c>
      <c r="S7" s="117" t="s">
        <v>0</v>
      </c>
      <c r="U7" s="20">
        <v>46030</v>
      </c>
      <c r="V7" s="8">
        <v>56</v>
      </c>
      <c r="W7" s="7">
        <f t="shared" si="2"/>
        <v>46086</v>
      </c>
      <c r="X7" s="12" t="s">
        <v>0</v>
      </c>
      <c r="Y7" s="12">
        <v>21</v>
      </c>
      <c r="Z7" s="11">
        <f t="shared" si="0"/>
        <v>46065</v>
      </c>
    </row>
    <row r="8" spans="1:26" x14ac:dyDescent="0.25">
      <c r="A8" s="13">
        <v>45570</v>
      </c>
      <c r="B8" s="16">
        <f>56</f>
        <v>56</v>
      </c>
      <c r="C8" s="10">
        <f>Tableau24832[[#This Row],[Date dépôt]]+Tableau24832[[#This Row],[Délais de soutenance (jours)]]</f>
        <v>45626</v>
      </c>
      <c r="D8" s="15" t="s">
        <v>0</v>
      </c>
      <c r="E8" s="12">
        <f>21</f>
        <v>21</v>
      </c>
      <c r="F8" s="2">
        <f>Tableau24832[[#This Row],[1ère date de soutenance disponible]]-Tableau24832[[#This Row],[Délais retour des rapports (jours) ]]</f>
        <v>45605</v>
      </c>
      <c r="G8" s="15" t="s">
        <v>0</v>
      </c>
      <c r="H8" s="15" t="s">
        <v>0</v>
      </c>
      <c r="I8" s="10"/>
      <c r="J8" s="127"/>
      <c r="U8" s="20">
        <v>46031</v>
      </c>
      <c r="V8" s="8">
        <v>56</v>
      </c>
      <c r="W8" s="7">
        <f t="shared" si="2"/>
        <v>46087</v>
      </c>
      <c r="X8" s="12" t="s">
        <v>0</v>
      </c>
      <c r="Y8" s="12">
        <v>21</v>
      </c>
      <c r="Z8" s="11">
        <f t="shared" si="0"/>
        <v>46066</v>
      </c>
    </row>
    <row r="9" spans="1:26" x14ac:dyDescent="0.25">
      <c r="A9" s="13">
        <v>45571</v>
      </c>
      <c r="B9" s="16">
        <f>56</f>
        <v>56</v>
      </c>
      <c r="C9" s="10">
        <f>Tableau24832[[#This Row],[Date dépôt]]+Tableau24832[[#This Row],[Délais de soutenance (jours)]]</f>
        <v>45627</v>
      </c>
      <c r="D9" s="15" t="s">
        <v>0</v>
      </c>
      <c r="E9" s="12">
        <f>21</f>
        <v>21</v>
      </c>
      <c r="F9" s="2">
        <f>Tableau24832[[#This Row],[1ère date de soutenance disponible]]-Tableau24832[[#This Row],[Délais retour des rapports (jours) ]]</f>
        <v>45606</v>
      </c>
      <c r="G9" s="15" t="s">
        <v>0</v>
      </c>
      <c r="H9" s="15" t="s">
        <v>0</v>
      </c>
      <c r="I9" s="10"/>
      <c r="J9" s="127"/>
      <c r="U9" s="20">
        <v>46032</v>
      </c>
      <c r="V9" s="8">
        <v>56</v>
      </c>
      <c r="W9" s="7">
        <f t="shared" si="2"/>
        <v>46088</v>
      </c>
      <c r="X9" s="12" t="s">
        <v>0</v>
      </c>
      <c r="Y9" s="12">
        <v>21</v>
      </c>
      <c r="Z9" s="11">
        <f t="shared" si="0"/>
        <v>46067</v>
      </c>
    </row>
    <row r="10" spans="1:26" x14ac:dyDescent="0.25">
      <c r="A10" s="13">
        <v>45572</v>
      </c>
      <c r="B10" s="16">
        <f>56</f>
        <v>56</v>
      </c>
      <c r="C10" s="10">
        <f>Tableau24832[[#This Row],[Date dépôt]]+Tableau24832[[#This Row],[Délais de soutenance (jours)]]</f>
        <v>45628</v>
      </c>
      <c r="D10" s="15" t="s">
        <v>0</v>
      </c>
      <c r="E10" s="12">
        <f>21</f>
        <v>21</v>
      </c>
      <c r="F10" s="2">
        <f>Tableau24832[[#This Row],[1ère date de soutenance disponible]]-Tableau24832[[#This Row],[Délais retour des rapports (jours) ]]</f>
        <v>45607</v>
      </c>
      <c r="G10" s="15" t="s">
        <v>0</v>
      </c>
      <c r="H10" s="15" t="s">
        <v>0</v>
      </c>
      <c r="I10" s="10"/>
      <c r="J10" s="128"/>
      <c r="K10" s="92"/>
      <c r="L10" s="92"/>
      <c r="M10" s="93"/>
      <c r="N10" s="93"/>
      <c r="O10" s="93"/>
      <c r="P10" s="93"/>
      <c r="Q10" s="92"/>
      <c r="R10" s="92"/>
      <c r="S10" s="92"/>
      <c r="U10" s="20">
        <v>46033</v>
      </c>
      <c r="V10" s="8">
        <v>56</v>
      </c>
      <c r="W10" s="7">
        <f t="shared" si="2"/>
        <v>46089</v>
      </c>
      <c r="X10" s="12" t="s">
        <v>0</v>
      </c>
      <c r="Y10" s="12">
        <v>21</v>
      </c>
      <c r="Z10" s="11">
        <f t="shared" si="0"/>
        <v>46068</v>
      </c>
    </row>
    <row r="11" spans="1:26" x14ac:dyDescent="0.25">
      <c r="A11" s="13">
        <v>45573</v>
      </c>
      <c r="B11" s="16">
        <f>56</f>
        <v>56</v>
      </c>
      <c r="C11" s="10">
        <f>Tableau24832[[#This Row],[Date dépôt]]+Tableau24832[[#This Row],[Délais de soutenance (jours)]]</f>
        <v>45629</v>
      </c>
      <c r="D11" s="15" t="s">
        <v>0</v>
      </c>
      <c r="E11" s="12">
        <f>21</f>
        <v>21</v>
      </c>
      <c r="F11" s="2">
        <f>Tableau24832[[#This Row],[1ère date de soutenance disponible]]-Tableau24832[[#This Row],[Délais retour des rapports (jours) ]]</f>
        <v>45608</v>
      </c>
      <c r="G11" s="15" t="s">
        <v>0</v>
      </c>
      <c r="H11" s="15" t="s">
        <v>0</v>
      </c>
      <c r="I11" s="10"/>
      <c r="J11" s="128"/>
      <c r="K11" s="127"/>
      <c r="L11" s="127"/>
      <c r="M11" s="129"/>
      <c r="N11" s="129"/>
      <c r="O11" s="129"/>
      <c r="P11" s="129"/>
      <c r="Q11" s="127"/>
      <c r="R11" s="127"/>
      <c r="S11" s="127"/>
      <c r="U11" s="20">
        <v>46034</v>
      </c>
      <c r="V11" s="8">
        <v>56</v>
      </c>
      <c r="W11" s="7">
        <f t="shared" si="2"/>
        <v>46090</v>
      </c>
      <c r="X11" s="12" t="s">
        <v>0</v>
      </c>
      <c r="Y11" s="12">
        <v>21</v>
      </c>
      <c r="Z11" s="11">
        <f t="shared" si="0"/>
        <v>46069</v>
      </c>
    </row>
    <row r="12" spans="1:26" x14ac:dyDescent="0.25">
      <c r="A12" s="13">
        <v>45574</v>
      </c>
      <c r="B12" s="16">
        <f>56</f>
        <v>56</v>
      </c>
      <c r="C12" s="10">
        <f>Tableau24832[[#This Row],[Date dépôt]]+Tableau24832[[#This Row],[Délais de soutenance (jours)]]</f>
        <v>45630</v>
      </c>
      <c r="D12" s="15" t="s">
        <v>0</v>
      </c>
      <c r="E12" s="12">
        <f>21</f>
        <v>21</v>
      </c>
      <c r="F12" s="2">
        <f>Tableau24832[[#This Row],[1ère date de soutenance disponible]]-Tableau24832[[#This Row],[Délais retour des rapports (jours) ]]</f>
        <v>45609</v>
      </c>
      <c r="G12" s="15" t="s">
        <v>0</v>
      </c>
      <c r="H12" s="15" t="s">
        <v>0</v>
      </c>
      <c r="I12" s="10"/>
      <c r="J12" s="128"/>
      <c r="K12" s="127"/>
      <c r="L12" s="127"/>
      <c r="M12" s="129"/>
      <c r="N12" s="129"/>
      <c r="O12" s="129"/>
      <c r="P12" s="129"/>
      <c r="Q12" s="127"/>
      <c r="R12" s="127"/>
      <c r="S12" s="127"/>
      <c r="U12" s="17" t="s">
        <v>1</v>
      </c>
      <c r="X12" s="12"/>
      <c r="Y12" s="12"/>
      <c r="Z12" s="11"/>
    </row>
    <row r="13" spans="1:26" x14ac:dyDescent="0.25">
      <c r="A13" s="13">
        <v>45575</v>
      </c>
      <c r="B13" s="16">
        <f>56</f>
        <v>56</v>
      </c>
      <c r="C13" s="10">
        <f>Tableau24832[[#This Row],[Date dépôt]]+Tableau24832[[#This Row],[Délais de soutenance (jours)]]</f>
        <v>45631</v>
      </c>
      <c r="D13" s="15" t="s">
        <v>0</v>
      </c>
      <c r="E13" s="12">
        <f>21</f>
        <v>21</v>
      </c>
      <c r="F13" s="2">
        <f>Tableau24832[[#This Row],[1ère date de soutenance disponible]]-Tableau24832[[#This Row],[Délais retour des rapports (jours) ]]</f>
        <v>45610</v>
      </c>
      <c r="G13" s="15" t="s">
        <v>0</v>
      </c>
      <c r="H13" s="15" t="s">
        <v>0</v>
      </c>
      <c r="I13" s="10"/>
      <c r="J13" s="128"/>
      <c r="K13" s="127"/>
      <c r="L13" s="127"/>
      <c r="M13" s="129"/>
      <c r="N13" s="129"/>
      <c r="O13" s="129"/>
      <c r="P13" s="129"/>
      <c r="Q13" s="127"/>
      <c r="R13" s="127"/>
      <c r="S13" s="127"/>
      <c r="X13" s="12"/>
      <c r="Y13" s="12"/>
      <c r="Z13" s="11"/>
    </row>
    <row r="14" spans="1:26" x14ac:dyDescent="0.25">
      <c r="A14" s="13">
        <v>45576</v>
      </c>
      <c r="B14" s="16">
        <f>56</f>
        <v>56</v>
      </c>
      <c r="C14" s="10">
        <f>Tableau24832[[#This Row],[Date dépôt]]+Tableau24832[[#This Row],[Délais de soutenance (jours)]]</f>
        <v>45632</v>
      </c>
      <c r="D14" s="15" t="s">
        <v>0</v>
      </c>
      <c r="E14" s="12">
        <f>21</f>
        <v>21</v>
      </c>
      <c r="F14" s="2">
        <f>Tableau24832[[#This Row],[1ère date de soutenance disponible]]-Tableau24832[[#This Row],[Délais retour des rapports (jours) ]]</f>
        <v>45611</v>
      </c>
      <c r="G14" s="15" t="s">
        <v>0</v>
      </c>
      <c r="H14" s="15" t="s">
        <v>0</v>
      </c>
      <c r="I14" s="10"/>
      <c r="J14" s="128"/>
      <c r="K14" s="127"/>
      <c r="L14" s="127"/>
      <c r="M14" s="129"/>
      <c r="N14" s="129"/>
      <c r="O14" s="129"/>
      <c r="P14" s="129"/>
      <c r="Q14" s="127"/>
      <c r="R14" s="127"/>
      <c r="S14" s="127"/>
      <c r="X14" s="12"/>
      <c r="Y14" s="12"/>
      <c r="Z14" s="11"/>
    </row>
    <row r="15" spans="1:26" x14ac:dyDescent="0.25">
      <c r="A15" s="13">
        <v>45577</v>
      </c>
      <c r="B15" s="16">
        <f>56</f>
        <v>56</v>
      </c>
      <c r="C15" s="10">
        <f>Tableau24832[[#This Row],[Date dépôt]]+Tableau24832[[#This Row],[Délais de soutenance (jours)]]</f>
        <v>45633</v>
      </c>
      <c r="D15" s="15" t="s">
        <v>0</v>
      </c>
      <c r="E15" s="12">
        <f>21</f>
        <v>21</v>
      </c>
      <c r="F15" s="2">
        <f>Tableau24832[[#This Row],[1ère date de soutenance disponible]]-Tableau24832[[#This Row],[Délais retour des rapports (jours) ]]</f>
        <v>45612</v>
      </c>
      <c r="G15" s="15" t="s">
        <v>0</v>
      </c>
      <c r="H15" s="15" t="s">
        <v>0</v>
      </c>
      <c r="I15" s="10"/>
      <c r="J15" s="128"/>
      <c r="K15" s="127"/>
      <c r="L15" s="127"/>
      <c r="M15" s="129"/>
      <c r="N15" s="129"/>
      <c r="O15" s="129"/>
      <c r="P15" s="129"/>
      <c r="Q15" s="127"/>
      <c r="R15" s="127"/>
      <c r="S15" s="127"/>
      <c r="X15" s="12"/>
      <c r="Y15" s="12"/>
      <c r="Z15" s="11"/>
    </row>
    <row r="16" spans="1:26" x14ac:dyDescent="0.25">
      <c r="A16" s="13">
        <v>45578</v>
      </c>
      <c r="B16" s="16">
        <f>56</f>
        <v>56</v>
      </c>
      <c r="C16" s="10">
        <f>Tableau24832[[#This Row],[Date dépôt]]+Tableau24832[[#This Row],[Délais de soutenance (jours)]]</f>
        <v>45634</v>
      </c>
      <c r="D16" s="15" t="s">
        <v>0</v>
      </c>
      <c r="E16" s="12">
        <f>21</f>
        <v>21</v>
      </c>
      <c r="F16" s="2">
        <f>Tableau24832[[#This Row],[1ère date de soutenance disponible]]-Tableau24832[[#This Row],[Délais retour des rapports (jours) ]]</f>
        <v>45613</v>
      </c>
      <c r="G16" s="15" t="s">
        <v>0</v>
      </c>
      <c r="H16" s="15" t="s">
        <v>0</v>
      </c>
      <c r="I16" s="10"/>
      <c r="J16" s="128"/>
      <c r="K16" s="127"/>
      <c r="L16" s="127"/>
      <c r="M16" s="129"/>
      <c r="N16" s="129"/>
      <c r="O16" s="129"/>
      <c r="P16" s="129"/>
      <c r="Q16" s="127"/>
      <c r="R16" s="127"/>
      <c r="S16" s="127"/>
      <c r="X16" s="12"/>
      <c r="Y16" s="12"/>
      <c r="Z16" s="11"/>
    </row>
    <row r="17" spans="1:26" x14ac:dyDescent="0.25">
      <c r="A17" s="13">
        <v>45579</v>
      </c>
      <c r="B17" s="16">
        <f>56</f>
        <v>56</v>
      </c>
      <c r="C17" s="10">
        <f>Tableau24832[[#This Row],[Date dépôt]]+Tableau24832[[#This Row],[Délais de soutenance (jours)]]</f>
        <v>45635</v>
      </c>
      <c r="D17" s="15" t="s">
        <v>0</v>
      </c>
      <c r="E17" s="12">
        <f>21</f>
        <v>21</v>
      </c>
      <c r="F17" s="2">
        <f>Tableau24832[[#This Row],[1ère date de soutenance disponible]]-Tableau24832[[#This Row],[Délais retour des rapports (jours) ]]</f>
        <v>45614</v>
      </c>
      <c r="G17" s="15" t="s">
        <v>0</v>
      </c>
      <c r="H17" s="15" t="s">
        <v>0</v>
      </c>
      <c r="I17" s="10"/>
      <c r="J17" s="9">
        <v>45960</v>
      </c>
      <c r="K17" s="85">
        <v>81</v>
      </c>
      <c r="L17" s="122">
        <f t="shared" si="6"/>
        <v>46041</v>
      </c>
      <c r="M17" s="4" t="s">
        <v>0</v>
      </c>
      <c r="N17" s="79">
        <v>14</v>
      </c>
      <c r="O17" s="77">
        <f t="shared" si="4"/>
        <v>46027</v>
      </c>
      <c r="P17" s="47">
        <f t="shared" si="1"/>
        <v>59</v>
      </c>
      <c r="Q17" s="4" t="s">
        <v>0</v>
      </c>
      <c r="R17" s="3" t="s">
        <v>0</v>
      </c>
      <c r="S17" s="14" t="s">
        <v>0</v>
      </c>
      <c r="X17" s="12"/>
      <c r="Y17" s="12"/>
      <c r="Z17" s="11"/>
    </row>
    <row r="18" spans="1:26" x14ac:dyDescent="0.25">
      <c r="A18" s="13">
        <v>45580</v>
      </c>
      <c r="B18" s="16">
        <f>56</f>
        <v>56</v>
      </c>
      <c r="C18" s="11">
        <f>Tableau24832[[#This Row],[Date dépôt]]+Tableau24832[[#This Row],[Délais de soutenance (jours)]]</f>
        <v>45636</v>
      </c>
      <c r="D18" s="15" t="s">
        <v>0</v>
      </c>
      <c r="E18" s="12">
        <f>21</f>
        <v>21</v>
      </c>
      <c r="F18" s="15">
        <f>Tableau24832[[#This Row],[1ère date de soutenance disponible]]-Tableau24832[[#This Row],[Délais retour des rapports (jours) ]]</f>
        <v>45615</v>
      </c>
      <c r="G18" s="15" t="s">
        <v>0</v>
      </c>
      <c r="H18" s="15" t="s">
        <v>0</v>
      </c>
      <c r="I18" s="73"/>
      <c r="J18" s="9">
        <v>45961</v>
      </c>
      <c r="K18" s="85">
        <f t="shared" si="3"/>
        <v>80</v>
      </c>
      <c r="L18" s="122">
        <f t="shared" si="6"/>
        <v>46041</v>
      </c>
      <c r="M18" s="4" t="s">
        <v>0</v>
      </c>
      <c r="N18" s="79">
        <v>14</v>
      </c>
      <c r="O18" s="77">
        <f t="shared" si="4"/>
        <v>46027</v>
      </c>
      <c r="P18" s="47">
        <f t="shared" si="1"/>
        <v>58</v>
      </c>
      <c r="Q18" s="4" t="s">
        <v>0</v>
      </c>
      <c r="R18" s="3" t="s">
        <v>0</v>
      </c>
      <c r="S18" s="14" t="s">
        <v>0</v>
      </c>
      <c r="X18" s="12"/>
      <c r="Y18" s="12"/>
      <c r="Z18" s="11"/>
    </row>
    <row r="19" spans="1:26" x14ac:dyDescent="0.25">
      <c r="A19" s="13">
        <v>45581</v>
      </c>
      <c r="B19">
        <v>56</v>
      </c>
      <c r="C19" s="10">
        <f>Tableau24832[[#This Row],[Date dépôt]]+Tableau24832[[#This Row],[Délais de soutenance (jours)]]</f>
        <v>45637</v>
      </c>
      <c r="D19" s="2" t="s">
        <v>0</v>
      </c>
      <c r="E19" s="12">
        <f>21</f>
        <v>21</v>
      </c>
      <c r="F19" s="2">
        <f>Tableau24832[[#This Row],[1ère date de soutenance disponible]]-Tableau24832[[#This Row],[Délais retour des rapports (jours) ]]</f>
        <v>45616</v>
      </c>
      <c r="G19" s="2" t="s">
        <v>0</v>
      </c>
      <c r="H19" s="2" t="s">
        <v>0</v>
      </c>
      <c r="I19" s="10"/>
      <c r="J19" s="9">
        <v>45962</v>
      </c>
      <c r="K19" s="85">
        <f t="shared" si="3"/>
        <v>79</v>
      </c>
      <c r="L19" s="122">
        <f t="shared" si="6"/>
        <v>46041</v>
      </c>
      <c r="M19" s="4" t="s">
        <v>0</v>
      </c>
      <c r="N19" s="79">
        <v>14</v>
      </c>
      <c r="O19" s="77">
        <f t="shared" si="4"/>
        <v>46027</v>
      </c>
      <c r="P19" s="47">
        <f t="shared" si="1"/>
        <v>57</v>
      </c>
      <c r="Q19" s="4" t="s">
        <v>0</v>
      </c>
      <c r="R19" s="3" t="s">
        <v>0</v>
      </c>
      <c r="S19" s="14" t="s">
        <v>0</v>
      </c>
      <c r="X19" s="12"/>
      <c r="Y19" s="12"/>
      <c r="Z19" s="11"/>
    </row>
    <row r="20" spans="1:26" x14ac:dyDescent="0.25">
      <c r="A20" s="13">
        <v>45582</v>
      </c>
      <c r="B20">
        <v>56</v>
      </c>
      <c r="C20" s="10">
        <f>Tableau24832[[#This Row],[Date dépôt]]+Tableau24832[[#This Row],[Délais de soutenance (jours)]]</f>
        <v>45638</v>
      </c>
      <c r="D20" s="2" t="s">
        <v>0</v>
      </c>
      <c r="E20" s="12">
        <f>21</f>
        <v>21</v>
      </c>
      <c r="F20" s="2">
        <f>Tableau24832[[#This Row],[1ère date de soutenance disponible]]-Tableau24832[[#This Row],[Délais retour des rapports (jours) ]]</f>
        <v>45617</v>
      </c>
      <c r="G20" s="2" t="s">
        <v>0</v>
      </c>
      <c r="H20" s="2" t="s">
        <v>0</v>
      </c>
      <c r="I20" s="10"/>
      <c r="J20" s="9">
        <v>45963</v>
      </c>
      <c r="K20" s="85">
        <f t="shared" si="3"/>
        <v>78</v>
      </c>
      <c r="L20" s="122">
        <f t="shared" si="6"/>
        <v>46041</v>
      </c>
      <c r="M20" s="4" t="s">
        <v>0</v>
      </c>
      <c r="N20" s="79">
        <v>14</v>
      </c>
      <c r="O20" s="77">
        <f t="shared" si="4"/>
        <v>46027</v>
      </c>
      <c r="P20" s="47">
        <f t="shared" si="1"/>
        <v>56</v>
      </c>
      <c r="Q20" s="4" t="s">
        <v>0</v>
      </c>
      <c r="R20" s="3" t="s">
        <v>0</v>
      </c>
      <c r="S20" s="14" t="s">
        <v>0</v>
      </c>
      <c r="X20" s="12"/>
      <c r="Y20" s="12"/>
      <c r="Z20" s="11"/>
    </row>
    <row r="21" spans="1:26" x14ac:dyDescent="0.25">
      <c r="A21" s="13">
        <v>45583</v>
      </c>
      <c r="B21">
        <v>56</v>
      </c>
      <c r="C21" s="10">
        <f>Tableau24832[[#This Row],[Date dépôt]]+Tableau24832[[#This Row],[Délais de soutenance (jours)]]</f>
        <v>45639</v>
      </c>
      <c r="D21" s="2" t="s">
        <v>0</v>
      </c>
      <c r="E21" s="12">
        <f>21</f>
        <v>21</v>
      </c>
      <c r="F21" s="2">
        <f>Tableau24832[[#This Row],[1ère date de soutenance disponible]]-Tableau24832[[#This Row],[Délais retour des rapports (jours) ]]</f>
        <v>45618</v>
      </c>
      <c r="G21" s="2" t="s">
        <v>0</v>
      </c>
      <c r="H21" s="2" t="s">
        <v>0</v>
      </c>
      <c r="I21" s="10"/>
      <c r="J21" s="9">
        <v>45964</v>
      </c>
      <c r="K21" s="85">
        <f t="shared" si="3"/>
        <v>77</v>
      </c>
      <c r="L21" s="122">
        <f t="shared" si="6"/>
        <v>46041</v>
      </c>
      <c r="M21" s="4" t="s">
        <v>0</v>
      </c>
      <c r="N21" s="79">
        <v>14</v>
      </c>
      <c r="O21" s="77">
        <f t="shared" si="4"/>
        <v>46027</v>
      </c>
      <c r="P21" s="47">
        <f t="shared" si="1"/>
        <v>55</v>
      </c>
      <c r="Q21" s="4" t="s">
        <v>0</v>
      </c>
      <c r="R21" s="3" t="s">
        <v>0</v>
      </c>
      <c r="S21" s="14" t="s">
        <v>0</v>
      </c>
      <c r="X21" s="12"/>
      <c r="Y21" s="12"/>
      <c r="Z21" s="11"/>
    </row>
    <row r="22" spans="1:26" x14ac:dyDescent="0.25">
      <c r="A22" s="13">
        <v>45584</v>
      </c>
      <c r="B22">
        <v>56</v>
      </c>
      <c r="C22" s="10">
        <f>Tableau24832[[#This Row],[Date dépôt]]+Tableau24832[[#This Row],[Délais de soutenance (jours)]]</f>
        <v>45640</v>
      </c>
      <c r="D22" s="2" t="s">
        <v>0</v>
      </c>
      <c r="E22" s="12">
        <f>21</f>
        <v>21</v>
      </c>
      <c r="F22" s="2">
        <f>Tableau24832[[#This Row],[1ère date de soutenance disponible]]-Tableau24832[[#This Row],[Délais retour des rapports (jours) ]]</f>
        <v>45619</v>
      </c>
      <c r="G22" s="2" t="s">
        <v>0</v>
      </c>
      <c r="H22" s="2" t="s">
        <v>0</v>
      </c>
      <c r="I22" s="10"/>
      <c r="J22" s="9">
        <v>45965</v>
      </c>
      <c r="K22" s="85">
        <f t="shared" si="3"/>
        <v>76</v>
      </c>
      <c r="L22" s="122">
        <f t="shared" si="6"/>
        <v>46041</v>
      </c>
      <c r="M22" s="4" t="s">
        <v>0</v>
      </c>
      <c r="N22" s="79">
        <v>14</v>
      </c>
      <c r="O22" s="77">
        <f t="shared" si="4"/>
        <v>46027</v>
      </c>
      <c r="P22" s="47">
        <f t="shared" si="1"/>
        <v>54</v>
      </c>
      <c r="Q22" s="4" t="s">
        <v>0</v>
      </c>
      <c r="R22" s="3" t="s">
        <v>0</v>
      </c>
      <c r="S22" s="14" t="s">
        <v>0</v>
      </c>
      <c r="X22" s="12"/>
      <c r="Y22" s="12"/>
      <c r="Z22" s="11"/>
    </row>
    <row r="23" spans="1:26" x14ac:dyDescent="0.25">
      <c r="A23" s="13">
        <v>45585</v>
      </c>
      <c r="B23">
        <v>56</v>
      </c>
      <c r="C23" s="10">
        <f>Tableau24832[[#This Row],[Date dépôt]]+Tableau24832[[#This Row],[Délais de soutenance (jours)]]</f>
        <v>45641</v>
      </c>
      <c r="D23" s="2" t="s">
        <v>0</v>
      </c>
      <c r="E23" s="12">
        <f>21</f>
        <v>21</v>
      </c>
      <c r="F23" s="2">
        <f>Tableau24832[[#This Row],[1ère date de soutenance disponible]]-Tableau24832[[#This Row],[Délais retour des rapports (jours) ]]</f>
        <v>45620</v>
      </c>
      <c r="G23" s="2" t="s">
        <v>0</v>
      </c>
      <c r="H23" s="2" t="s">
        <v>0</v>
      </c>
      <c r="I23" s="10"/>
      <c r="J23" s="9">
        <v>45966</v>
      </c>
      <c r="K23" s="85">
        <f t="shared" si="3"/>
        <v>75</v>
      </c>
      <c r="L23" s="122">
        <f t="shared" si="6"/>
        <v>46041</v>
      </c>
      <c r="M23" s="4" t="s">
        <v>0</v>
      </c>
      <c r="N23" s="79">
        <v>14</v>
      </c>
      <c r="O23" s="77">
        <f t="shared" si="4"/>
        <v>46027</v>
      </c>
      <c r="P23" s="47">
        <f t="shared" si="1"/>
        <v>53</v>
      </c>
      <c r="Q23" s="4" t="s">
        <v>0</v>
      </c>
      <c r="R23" s="3" t="s">
        <v>0</v>
      </c>
      <c r="S23" s="14" t="s">
        <v>0</v>
      </c>
      <c r="X23" s="12"/>
      <c r="Y23" s="12"/>
      <c r="Z23" s="11"/>
    </row>
    <row r="24" spans="1:26" x14ac:dyDescent="0.25">
      <c r="A24" s="13">
        <v>45586</v>
      </c>
      <c r="B24">
        <v>56</v>
      </c>
      <c r="C24" s="10">
        <f>Tableau24832[[#This Row],[Date dépôt]]+Tableau24832[[#This Row],[Délais de soutenance (jours)]]</f>
        <v>45642</v>
      </c>
      <c r="D24" s="2" t="s">
        <v>0</v>
      </c>
      <c r="E24" s="12">
        <f>21</f>
        <v>21</v>
      </c>
      <c r="F24" s="2">
        <f>Tableau24832[[#This Row],[1ère date de soutenance disponible]]-Tableau24832[[#This Row],[Délais retour des rapports (jours) ]]</f>
        <v>45621</v>
      </c>
      <c r="G24" s="2" t="s">
        <v>0</v>
      </c>
      <c r="H24" s="2" t="s">
        <v>0</v>
      </c>
      <c r="I24" s="10"/>
      <c r="J24" s="9">
        <v>45967</v>
      </c>
      <c r="K24" s="85">
        <f t="shared" si="3"/>
        <v>74</v>
      </c>
      <c r="L24" s="122">
        <f t="shared" si="6"/>
        <v>46041</v>
      </c>
      <c r="M24" s="4" t="s">
        <v>0</v>
      </c>
      <c r="N24" s="79">
        <v>14</v>
      </c>
      <c r="O24" s="77">
        <f t="shared" si="4"/>
        <v>46027</v>
      </c>
      <c r="P24" s="47">
        <f t="shared" si="1"/>
        <v>52</v>
      </c>
      <c r="Q24" s="4" t="s">
        <v>0</v>
      </c>
      <c r="R24" s="3" t="s">
        <v>0</v>
      </c>
      <c r="S24" s="14" t="s">
        <v>0</v>
      </c>
      <c r="X24" s="12"/>
      <c r="Y24" s="12"/>
      <c r="Z24" s="11"/>
    </row>
    <row r="25" spans="1:26" x14ac:dyDescent="0.25">
      <c r="A25" s="13">
        <v>45587</v>
      </c>
      <c r="B25">
        <v>56</v>
      </c>
      <c r="C25" s="10">
        <f>Tableau24832[[#This Row],[Date dépôt]]+Tableau24832[[#This Row],[Délais de soutenance (jours)]]</f>
        <v>45643</v>
      </c>
      <c r="D25" s="2" t="s">
        <v>0</v>
      </c>
      <c r="E25" s="12">
        <f>21</f>
        <v>21</v>
      </c>
      <c r="F25" s="2">
        <f>Tableau24832[[#This Row],[1ère date de soutenance disponible]]-Tableau24832[[#This Row],[Délais retour des rapports (jours) ]]</f>
        <v>45622</v>
      </c>
      <c r="G25" s="2" t="s">
        <v>0</v>
      </c>
      <c r="H25" s="2" t="s">
        <v>0</v>
      </c>
      <c r="I25" s="10"/>
      <c r="J25" s="9">
        <v>45968</v>
      </c>
      <c r="K25" s="85">
        <f t="shared" si="3"/>
        <v>73</v>
      </c>
      <c r="L25" s="122">
        <f t="shared" si="6"/>
        <v>46041</v>
      </c>
      <c r="M25" s="4" t="s">
        <v>0</v>
      </c>
      <c r="N25" s="79">
        <v>14</v>
      </c>
      <c r="O25" s="77">
        <f t="shared" si="4"/>
        <v>46027</v>
      </c>
      <c r="P25" s="47">
        <f t="shared" si="1"/>
        <v>51</v>
      </c>
      <c r="Q25" s="4" t="s">
        <v>0</v>
      </c>
      <c r="R25" s="3" t="s">
        <v>0</v>
      </c>
      <c r="S25" s="14" t="s">
        <v>0</v>
      </c>
      <c r="X25" s="12"/>
      <c r="Y25" s="12"/>
      <c r="Z25" s="11"/>
    </row>
    <row r="26" spans="1:26" x14ac:dyDescent="0.25">
      <c r="A26" s="13">
        <v>45588</v>
      </c>
      <c r="B26">
        <v>56</v>
      </c>
      <c r="C26" s="10">
        <f>Tableau24832[[#This Row],[Date dépôt]]+Tableau24832[[#This Row],[Délais de soutenance (jours)]]</f>
        <v>45644</v>
      </c>
      <c r="D26" s="2" t="s">
        <v>0</v>
      </c>
      <c r="E26" s="12">
        <f>21</f>
        <v>21</v>
      </c>
      <c r="F26" s="2">
        <f>Tableau24832[[#This Row],[1ère date de soutenance disponible]]-Tableau24832[[#This Row],[Délais retour des rapports (jours) ]]</f>
        <v>45623</v>
      </c>
      <c r="G26" s="2" t="s">
        <v>0</v>
      </c>
      <c r="H26" s="2" t="s">
        <v>0</v>
      </c>
      <c r="I26" s="10"/>
      <c r="J26" s="9">
        <v>45969</v>
      </c>
      <c r="K26" s="85">
        <f t="shared" si="3"/>
        <v>72</v>
      </c>
      <c r="L26" s="122">
        <f t="shared" si="6"/>
        <v>46041</v>
      </c>
      <c r="M26" s="4" t="s">
        <v>0</v>
      </c>
      <c r="N26" s="79">
        <v>14</v>
      </c>
      <c r="O26" s="77">
        <f t="shared" si="4"/>
        <v>46027</v>
      </c>
      <c r="P26" s="47">
        <f t="shared" si="1"/>
        <v>50</v>
      </c>
      <c r="Q26" s="4" t="s">
        <v>0</v>
      </c>
      <c r="R26" s="3" t="s">
        <v>0</v>
      </c>
      <c r="S26" s="14" t="s">
        <v>0</v>
      </c>
      <c r="X26" s="12"/>
      <c r="Y26" s="12"/>
      <c r="Z26" s="11"/>
    </row>
    <row r="27" spans="1:26" x14ac:dyDescent="0.25">
      <c r="A27" s="13">
        <v>45589</v>
      </c>
      <c r="B27">
        <v>56</v>
      </c>
      <c r="C27" s="10">
        <f>Tableau24832[[#This Row],[Date dépôt]]+Tableau24832[[#This Row],[Délais de soutenance (jours)]]</f>
        <v>45645</v>
      </c>
      <c r="D27" s="2" t="s">
        <v>0</v>
      </c>
      <c r="E27" s="12">
        <f>21</f>
        <v>21</v>
      </c>
      <c r="F27" s="2">
        <f>Tableau24832[[#This Row],[1ère date de soutenance disponible]]-Tableau24832[[#This Row],[Délais retour des rapports (jours) ]]</f>
        <v>45624</v>
      </c>
      <c r="G27" s="2" t="s">
        <v>0</v>
      </c>
      <c r="H27" s="2" t="s">
        <v>0</v>
      </c>
      <c r="I27" s="10"/>
      <c r="J27" s="9">
        <v>45970</v>
      </c>
      <c r="K27" s="85">
        <f t="shared" si="3"/>
        <v>71</v>
      </c>
      <c r="L27" s="122">
        <f t="shared" si="6"/>
        <v>46041</v>
      </c>
      <c r="M27" s="4" t="s">
        <v>0</v>
      </c>
      <c r="N27" s="79">
        <v>14</v>
      </c>
      <c r="O27" s="77">
        <f t="shared" si="4"/>
        <v>46027</v>
      </c>
      <c r="P27" s="47">
        <f t="shared" si="1"/>
        <v>49</v>
      </c>
      <c r="Q27" s="4" t="s">
        <v>0</v>
      </c>
      <c r="R27" s="3" t="s">
        <v>0</v>
      </c>
      <c r="S27" s="14" t="s">
        <v>0</v>
      </c>
      <c r="X27" s="12"/>
      <c r="Y27" s="12"/>
      <c r="Z27" s="11"/>
    </row>
    <row r="28" spans="1:26" x14ac:dyDescent="0.25">
      <c r="A28" s="13">
        <v>45590</v>
      </c>
      <c r="B28">
        <v>56</v>
      </c>
      <c r="C28" s="10">
        <f>Tableau24832[[#This Row],[Date dépôt]]+Tableau24832[[#This Row],[Délais de soutenance (jours)]]</f>
        <v>45646</v>
      </c>
      <c r="D28" s="2" t="s">
        <v>0</v>
      </c>
      <c r="E28" s="12">
        <f>21</f>
        <v>21</v>
      </c>
      <c r="F28" s="2">
        <f>Tableau24832[[#This Row],[1ère date de soutenance disponible]]-Tableau24832[[#This Row],[Délais retour des rapports (jours) ]]</f>
        <v>45625</v>
      </c>
      <c r="G28" s="2" t="s">
        <v>0</v>
      </c>
      <c r="H28" s="2" t="s">
        <v>0</v>
      </c>
      <c r="I28" s="10"/>
      <c r="J28" s="67">
        <v>45606</v>
      </c>
      <c r="K28" s="85">
        <v>70</v>
      </c>
      <c r="L28" s="74">
        <f t="shared" ref="L28:L29" si="7">J28+K28</f>
        <v>45676</v>
      </c>
      <c r="M28" s="75" t="s">
        <v>0</v>
      </c>
      <c r="N28" s="79">
        <v>14</v>
      </c>
      <c r="O28" s="77">
        <f>L28-N28</f>
        <v>45662</v>
      </c>
      <c r="P28" s="62">
        <f t="shared" ref="P28:P83" si="8">O28-J28-8</f>
        <v>48</v>
      </c>
      <c r="Q28" s="59" t="s">
        <v>0</v>
      </c>
      <c r="R28" s="59" t="s">
        <v>0</v>
      </c>
      <c r="S28" s="56" t="s">
        <v>0</v>
      </c>
      <c r="X28" s="12"/>
      <c r="Y28" s="12"/>
      <c r="Z28" s="11"/>
    </row>
    <row r="29" spans="1:26" x14ac:dyDescent="0.25">
      <c r="A29" s="13"/>
      <c r="C29" s="110"/>
      <c r="D29" s="2"/>
      <c r="E29" s="12"/>
      <c r="F29" s="2"/>
      <c r="G29" s="2"/>
      <c r="H29" s="2"/>
      <c r="I29" s="10"/>
      <c r="J29" s="67">
        <v>45607</v>
      </c>
      <c r="K29" s="85">
        <v>69</v>
      </c>
      <c r="L29" s="74">
        <f t="shared" si="7"/>
        <v>45676</v>
      </c>
      <c r="M29" s="75" t="s">
        <v>0</v>
      </c>
      <c r="N29" s="79">
        <v>14</v>
      </c>
      <c r="O29" s="77">
        <f t="shared" ref="O29:O63" si="9">L29-N29</f>
        <v>45662</v>
      </c>
      <c r="P29" s="62">
        <f t="shared" si="8"/>
        <v>47</v>
      </c>
      <c r="Q29" s="59" t="s">
        <v>0</v>
      </c>
      <c r="R29" s="59" t="s">
        <v>0</v>
      </c>
      <c r="S29" s="56" t="s">
        <v>0</v>
      </c>
      <c r="X29" s="12"/>
      <c r="Y29" s="12"/>
      <c r="Z29" s="11"/>
    </row>
    <row r="30" spans="1:26" x14ac:dyDescent="0.25">
      <c r="A30" s="13"/>
      <c r="B30" s="108"/>
      <c r="C30" s="110"/>
      <c r="D30" s="2"/>
      <c r="E30" s="109"/>
      <c r="F30" s="2"/>
      <c r="G30" s="2"/>
      <c r="H30" s="2"/>
      <c r="I30" s="10"/>
      <c r="J30" s="67">
        <v>45608</v>
      </c>
      <c r="K30" s="85">
        <f>K29-1</f>
        <v>68</v>
      </c>
      <c r="L30" s="74">
        <f t="shared" ref="L30:L83" si="10">J30+K30</f>
        <v>45676</v>
      </c>
      <c r="M30" s="75" t="s">
        <v>0</v>
      </c>
      <c r="N30" s="79">
        <v>14</v>
      </c>
      <c r="O30" s="77">
        <f t="shared" si="9"/>
        <v>45662</v>
      </c>
      <c r="P30" s="62">
        <f t="shared" si="8"/>
        <v>46</v>
      </c>
      <c r="Q30" s="59" t="s">
        <v>0</v>
      </c>
      <c r="R30" s="59" t="s">
        <v>0</v>
      </c>
      <c r="S30" s="56" t="s">
        <v>0</v>
      </c>
      <c r="X30" s="12"/>
      <c r="Y30" s="12"/>
      <c r="Z30" s="11"/>
    </row>
    <row r="31" spans="1:26" x14ac:dyDescent="0.25">
      <c r="A31" s="13"/>
      <c r="B31" s="108"/>
      <c r="C31" s="110"/>
      <c r="D31" s="2"/>
      <c r="E31" s="109"/>
      <c r="F31" s="2"/>
      <c r="G31" s="2"/>
      <c r="H31" s="2"/>
      <c r="I31" s="10"/>
      <c r="J31" s="67">
        <v>45609</v>
      </c>
      <c r="K31" s="85">
        <f t="shared" ref="K31:K42" si="11">K30-1</f>
        <v>67</v>
      </c>
      <c r="L31" s="74">
        <f t="shared" si="10"/>
        <v>45676</v>
      </c>
      <c r="M31" s="75" t="s">
        <v>0</v>
      </c>
      <c r="N31" s="79">
        <v>14</v>
      </c>
      <c r="O31" s="77">
        <f t="shared" si="9"/>
        <v>45662</v>
      </c>
      <c r="P31" s="62">
        <f t="shared" si="8"/>
        <v>45</v>
      </c>
      <c r="Q31" s="59" t="s">
        <v>0</v>
      </c>
      <c r="R31" s="59" t="s">
        <v>0</v>
      </c>
      <c r="S31" s="56" t="s">
        <v>0</v>
      </c>
      <c r="X31" s="12"/>
      <c r="Y31" s="12"/>
      <c r="Z31" s="11"/>
    </row>
    <row r="32" spans="1:26" x14ac:dyDescent="0.25">
      <c r="A32" s="13"/>
      <c r="B32" s="108"/>
      <c r="C32" s="110"/>
      <c r="D32" s="2"/>
      <c r="E32" s="109"/>
      <c r="F32" s="2"/>
      <c r="G32" s="2"/>
      <c r="H32" s="2"/>
      <c r="I32" s="10"/>
      <c r="J32" s="67">
        <v>45610</v>
      </c>
      <c r="K32" s="85">
        <f t="shared" si="11"/>
        <v>66</v>
      </c>
      <c r="L32" s="74">
        <f t="shared" si="10"/>
        <v>45676</v>
      </c>
      <c r="M32" s="75" t="s">
        <v>0</v>
      </c>
      <c r="N32" s="79">
        <v>14</v>
      </c>
      <c r="O32" s="77">
        <f t="shared" si="9"/>
        <v>45662</v>
      </c>
      <c r="P32" s="62">
        <f t="shared" si="8"/>
        <v>44</v>
      </c>
      <c r="Q32" s="59" t="s">
        <v>0</v>
      </c>
      <c r="R32" s="59" t="s">
        <v>0</v>
      </c>
      <c r="S32" s="56" t="s">
        <v>0</v>
      </c>
      <c r="X32" s="12"/>
      <c r="Y32" s="12"/>
      <c r="Z32" s="11"/>
    </row>
    <row r="33" spans="3:26" x14ac:dyDescent="0.25">
      <c r="C33" s="10"/>
      <c r="D33" s="2"/>
      <c r="E33" s="2"/>
      <c r="F33" s="2"/>
      <c r="G33" s="2"/>
      <c r="H33" s="2"/>
      <c r="I33" s="10"/>
      <c r="J33" s="67">
        <v>45611</v>
      </c>
      <c r="K33" s="85">
        <f t="shared" si="11"/>
        <v>65</v>
      </c>
      <c r="L33" s="74">
        <f t="shared" si="10"/>
        <v>45676</v>
      </c>
      <c r="M33" s="75" t="s">
        <v>0</v>
      </c>
      <c r="N33" s="79">
        <v>14</v>
      </c>
      <c r="O33" s="77">
        <f t="shared" si="9"/>
        <v>45662</v>
      </c>
      <c r="P33" s="62">
        <f t="shared" si="8"/>
        <v>43</v>
      </c>
      <c r="Q33" s="59" t="s">
        <v>0</v>
      </c>
      <c r="R33" s="59" t="s">
        <v>0</v>
      </c>
      <c r="S33" s="56" t="s">
        <v>0</v>
      </c>
      <c r="X33" s="12"/>
      <c r="Y33" s="12"/>
      <c r="Z33" s="11"/>
    </row>
    <row r="34" spans="3:26" x14ac:dyDescent="0.25">
      <c r="C34" s="10"/>
      <c r="D34" s="2"/>
      <c r="E34" s="2"/>
      <c r="F34" s="2"/>
      <c r="G34" s="2"/>
      <c r="H34" s="2"/>
      <c r="I34" s="10"/>
      <c r="J34" s="67">
        <v>45612</v>
      </c>
      <c r="K34" s="85">
        <f t="shared" si="11"/>
        <v>64</v>
      </c>
      <c r="L34" s="74">
        <f t="shared" si="10"/>
        <v>45676</v>
      </c>
      <c r="M34" s="75" t="s">
        <v>0</v>
      </c>
      <c r="N34" s="79">
        <v>14</v>
      </c>
      <c r="O34" s="77">
        <f t="shared" si="9"/>
        <v>45662</v>
      </c>
      <c r="P34" s="62">
        <f t="shared" si="8"/>
        <v>42</v>
      </c>
      <c r="Q34" s="59" t="s">
        <v>0</v>
      </c>
      <c r="R34" s="59" t="s">
        <v>0</v>
      </c>
      <c r="S34" s="56" t="s">
        <v>0</v>
      </c>
      <c r="X34" s="12"/>
      <c r="Y34" s="12"/>
      <c r="Z34" s="11"/>
    </row>
    <row r="35" spans="3:26" x14ac:dyDescent="0.25">
      <c r="C35" s="10"/>
      <c r="D35" s="2"/>
      <c r="E35" s="2"/>
      <c r="F35" s="2"/>
      <c r="G35" s="2"/>
      <c r="H35" s="2"/>
      <c r="I35" s="10"/>
      <c r="J35" s="67">
        <v>45613</v>
      </c>
      <c r="K35" s="85">
        <f t="shared" si="11"/>
        <v>63</v>
      </c>
      <c r="L35" s="74">
        <f t="shared" si="10"/>
        <v>45676</v>
      </c>
      <c r="M35" s="75" t="s">
        <v>0</v>
      </c>
      <c r="N35" s="79">
        <v>14</v>
      </c>
      <c r="O35" s="77">
        <f t="shared" si="9"/>
        <v>45662</v>
      </c>
      <c r="P35" s="62">
        <f t="shared" si="8"/>
        <v>41</v>
      </c>
      <c r="Q35" s="59" t="s">
        <v>0</v>
      </c>
      <c r="R35" s="59" t="s">
        <v>0</v>
      </c>
      <c r="S35" s="56" t="s">
        <v>0</v>
      </c>
      <c r="X35" s="12"/>
      <c r="Y35" s="12"/>
      <c r="Z35" s="11"/>
    </row>
    <row r="36" spans="3:26" x14ac:dyDescent="0.25">
      <c r="C36" s="10"/>
      <c r="D36" s="2"/>
      <c r="E36" s="2"/>
      <c r="F36" s="2"/>
      <c r="G36" s="2"/>
      <c r="H36" s="2"/>
      <c r="I36" s="10"/>
      <c r="J36" s="67">
        <v>45614</v>
      </c>
      <c r="K36" s="85">
        <f t="shared" si="11"/>
        <v>62</v>
      </c>
      <c r="L36" s="46">
        <f t="shared" si="10"/>
        <v>45676</v>
      </c>
      <c r="M36" s="59" t="s">
        <v>0</v>
      </c>
      <c r="N36" s="79">
        <v>14</v>
      </c>
      <c r="O36" s="64">
        <f t="shared" si="9"/>
        <v>45662</v>
      </c>
      <c r="P36" s="62">
        <f t="shared" si="8"/>
        <v>40</v>
      </c>
      <c r="Q36" s="59" t="s">
        <v>0</v>
      </c>
      <c r="R36" s="59" t="s">
        <v>0</v>
      </c>
      <c r="S36" s="56" t="s">
        <v>0</v>
      </c>
      <c r="X36" s="12"/>
      <c r="Y36" s="12"/>
      <c r="Z36" s="11"/>
    </row>
    <row r="37" spans="3:26" x14ac:dyDescent="0.25">
      <c r="C37" s="10"/>
      <c r="D37" s="2"/>
      <c r="E37" s="2"/>
      <c r="F37" s="2"/>
      <c r="G37" s="2"/>
      <c r="H37" s="2"/>
      <c r="I37" s="10"/>
      <c r="J37" s="67">
        <v>45615</v>
      </c>
      <c r="K37" s="85">
        <f t="shared" si="11"/>
        <v>61</v>
      </c>
      <c r="L37" s="46">
        <f t="shared" si="10"/>
        <v>45676</v>
      </c>
      <c r="M37" s="59" t="s">
        <v>0</v>
      </c>
      <c r="N37" s="79">
        <v>14</v>
      </c>
      <c r="O37" s="64">
        <f t="shared" si="9"/>
        <v>45662</v>
      </c>
      <c r="P37" s="62">
        <f t="shared" si="8"/>
        <v>39</v>
      </c>
      <c r="Q37" s="59" t="s">
        <v>0</v>
      </c>
      <c r="R37" s="59" t="s">
        <v>0</v>
      </c>
      <c r="S37" s="56" t="s">
        <v>0</v>
      </c>
      <c r="X37" s="12"/>
      <c r="Y37" s="12"/>
      <c r="Z37" s="11"/>
    </row>
    <row r="38" spans="3:26" x14ac:dyDescent="0.25">
      <c r="C38" s="10"/>
      <c r="D38" s="2"/>
      <c r="E38" s="2"/>
      <c r="F38" s="2"/>
      <c r="G38" s="2"/>
      <c r="H38" s="2"/>
      <c r="I38" s="10"/>
      <c r="J38" s="67">
        <v>45616</v>
      </c>
      <c r="K38" s="85">
        <f t="shared" si="11"/>
        <v>60</v>
      </c>
      <c r="L38" s="46">
        <f t="shared" si="10"/>
        <v>45676</v>
      </c>
      <c r="M38" s="59" t="s">
        <v>0</v>
      </c>
      <c r="N38" s="79">
        <v>14</v>
      </c>
      <c r="O38" s="64">
        <f t="shared" si="9"/>
        <v>45662</v>
      </c>
      <c r="P38" s="62">
        <f t="shared" si="8"/>
        <v>38</v>
      </c>
      <c r="Q38" s="59" t="s">
        <v>0</v>
      </c>
      <c r="R38" s="59" t="s">
        <v>0</v>
      </c>
      <c r="S38" s="56" t="s">
        <v>0</v>
      </c>
      <c r="X38" s="12"/>
      <c r="Y38" s="12"/>
      <c r="Z38" s="11"/>
    </row>
    <row r="39" spans="3:26" x14ac:dyDescent="0.25">
      <c r="C39" s="10"/>
      <c r="D39" s="2"/>
      <c r="E39" s="2"/>
      <c r="F39" s="2"/>
      <c r="G39" s="2"/>
      <c r="H39" s="2"/>
      <c r="I39" s="10"/>
      <c r="J39" s="67">
        <v>45617</v>
      </c>
      <c r="K39" s="85">
        <f t="shared" si="11"/>
        <v>59</v>
      </c>
      <c r="L39" s="46">
        <f t="shared" si="10"/>
        <v>45676</v>
      </c>
      <c r="M39" s="59" t="s">
        <v>0</v>
      </c>
      <c r="N39" s="79">
        <v>14</v>
      </c>
      <c r="O39" s="64">
        <f t="shared" si="9"/>
        <v>45662</v>
      </c>
      <c r="P39" s="62">
        <f t="shared" si="8"/>
        <v>37</v>
      </c>
      <c r="Q39" s="59" t="s">
        <v>0</v>
      </c>
      <c r="R39" s="59" t="s">
        <v>0</v>
      </c>
      <c r="S39" s="56" t="s">
        <v>0</v>
      </c>
      <c r="X39" s="12"/>
      <c r="Y39" s="12"/>
      <c r="Z39" s="11"/>
    </row>
    <row r="40" spans="3:26" x14ac:dyDescent="0.25">
      <c r="C40" s="10"/>
      <c r="D40" s="2"/>
      <c r="E40" s="2"/>
      <c r="F40" s="2"/>
      <c r="G40" s="2"/>
      <c r="H40" s="2"/>
      <c r="I40" s="10"/>
      <c r="J40" s="67">
        <v>45618</v>
      </c>
      <c r="K40" s="85">
        <f t="shared" si="11"/>
        <v>58</v>
      </c>
      <c r="L40" s="46">
        <f t="shared" si="10"/>
        <v>45676</v>
      </c>
      <c r="M40" s="59" t="s">
        <v>0</v>
      </c>
      <c r="N40" s="79">
        <v>14</v>
      </c>
      <c r="O40" s="64">
        <f t="shared" si="9"/>
        <v>45662</v>
      </c>
      <c r="P40" s="62">
        <f t="shared" si="8"/>
        <v>36</v>
      </c>
      <c r="Q40" s="59" t="s">
        <v>0</v>
      </c>
      <c r="R40" s="59" t="s">
        <v>0</v>
      </c>
      <c r="S40" s="56" t="s">
        <v>0</v>
      </c>
      <c r="X40" s="12"/>
      <c r="Y40" s="12"/>
      <c r="Z40" s="11"/>
    </row>
    <row r="41" spans="3:26" x14ac:dyDescent="0.25">
      <c r="C41" s="10"/>
      <c r="D41" s="2"/>
      <c r="E41" s="2"/>
      <c r="F41" s="2"/>
      <c r="G41" s="2"/>
      <c r="H41" s="2"/>
      <c r="I41" s="10"/>
      <c r="J41" s="67">
        <v>45619</v>
      </c>
      <c r="K41" s="85">
        <f t="shared" si="11"/>
        <v>57</v>
      </c>
      <c r="L41" s="46">
        <f t="shared" si="10"/>
        <v>45676</v>
      </c>
      <c r="M41" s="59" t="s">
        <v>0</v>
      </c>
      <c r="N41" s="79">
        <v>14</v>
      </c>
      <c r="O41" s="64">
        <f t="shared" si="9"/>
        <v>45662</v>
      </c>
      <c r="P41" s="62">
        <f t="shared" si="8"/>
        <v>35</v>
      </c>
      <c r="Q41" s="59" t="s">
        <v>0</v>
      </c>
      <c r="R41" s="59" t="s">
        <v>0</v>
      </c>
      <c r="S41" s="56" t="s">
        <v>0</v>
      </c>
      <c r="X41" s="12"/>
      <c r="Y41" s="12"/>
      <c r="Z41" s="11"/>
    </row>
    <row r="42" spans="3:26" ht="15.75" thickBot="1" x14ac:dyDescent="0.3">
      <c r="C42" s="10"/>
      <c r="D42" s="2"/>
      <c r="E42" s="2"/>
      <c r="F42" s="2"/>
      <c r="G42" s="2"/>
      <c r="H42" s="2"/>
      <c r="I42" s="10"/>
      <c r="J42" s="68">
        <v>45620</v>
      </c>
      <c r="K42" s="107">
        <f t="shared" si="11"/>
        <v>56</v>
      </c>
      <c r="L42" s="83">
        <f t="shared" si="10"/>
        <v>45676</v>
      </c>
      <c r="M42" s="60" t="s">
        <v>0</v>
      </c>
      <c r="N42" s="80">
        <v>14</v>
      </c>
      <c r="O42" s="84">
        <f t="shared" si="9"/>
        <v>45662</v>
      </c>
      <c r="P42" s="69">
        <f t="shared" si="8"/>
        <v>34</v>
      </c>
      <c r="Q42" s="60" t="s">
        <v>0</v>
      </c>
      <c r="R42" s="60" t="s">
        <v>0</v>
      </c>
      <c r="S42" s="57" t="s">
        <v>0</v>
      </c>
      <c r="X42" s="12"/>
      <c r="Y42" s="12"/>
      <c r="Z42" s="11"/>
    </row>
    <row r="43" spans="3:26" x14ac:dyDescent="0.25">
      <c r="C43" s="10"/>
      <c r="D43" s="2"/>
      <c r="E43" s="2"/>
      <c r="F43" s="2"/>
      <c r="G43" s="2"/>
      <c r="H43" s="2"/>
      <c r="I43" s="10"/>
      <c r="J43" s="67">
        <v>45621</v>
      </c>
      <c r="K43" s="125">
        <f>56</f>
        <v>56</v>
      </c>
      <c r="L43" s="46">
        <f t="shared" si="10"/>
        <v>45677</v>
      </c>
      <c r="M43" s="59" t="s">
        <v>0</v>
      </c>
      <c r="N43" s="79">
        <v>14</v>
      </c>
      <c r="O43" s="81">
        <f t="shared" si="9"/>
        <v>45663</v>
      </c>
      <c r="P43" s="62">
        <f t="shared" si="8"/>
        <v>34</v>
      </c>
      <c r="Q43" s="59" t="s">
        <v>0</v>
      </c>
      <c r="R43" s="59" t="s">
        <v>0</v>
      </c>
      <c r="S43" s="56" t="s">
        <v>0</v>
      </c>
      <c r="X43" s="12"/>
      <c r="Y43" s="12"/>
      <c r="Z43" s="11"/>
    </row>
    <row r="44" spans="3:26" x14ac:dyDescent="0.25">
      <c r="C44" s="10"/>
      <c r="D44" s="2"/>
      <c r="E44" s="2"/>
      <c r="F44" s="2"/>
      <c r="G44" s="2"/>
      <c r="H44" s="2"/>
      <c r="I44" s="10"/>
      <c r="J44" s="67">
        <v>45622</v>
      </c>
      <c r="K44" s="125">
        <f>56</f>
        <v>56</v>
      </c>
      <c r="L44" s="46">
        <f t="shared" si="10"/>
        <v>45678</v>
      </c>
      <c r="M44" s="59" t="s">
        <v>0</v>
      </c>
      <c r="N44" s="79">
        <v>14</v>
      </c>
      <c r="O44" s="64">
        <f t="shared" si="9"/>
        <v>45664</v>
      </c>
      <c r="P44" s="62">
        <f t="shared" si="8"/>
        <v>34</v>
      </c>
      <c r="Q44" s="59" t="s">
        <v>0</v>
      </c>
      <c r="R44" s="59" t="s">
        <v>0</v>
      </c>
      <c r="S44" s="56" t="s">
        <v>0</v>
      </c>
      <c r="X44" s="12"/>
      <c r="Y44" s="12"/>
      <c r="Z44" s="11"/>
    </row>
    <row r="45" spans="3:26" x14ac:dyDescent="0.25">
      <c r="C45" s="10"/>
      <c r="D45" s="2"/>
      <c r="E45" s="2"/>
      <c r="F45" s="2"/>
      <c r="G45" s="2"/>
      <c r="H45" s="2"/>
      <c r="I45" s="10"/>
      <c r="J45" s="67">
        <v>45623</v>
      </c>
      <c r="K45" s="125">
        <f>56</f>
        <v>56</v>
      </c>
      <c r="L45" s="46">
        <f t="shared" si="10"/>
        <v>45679</v>
      </c>
      <c r="M45" s="59" t="s">
        <v>0</v>
      </c>
      <c r="N45" s="79">
        <v>14</v>
      </c>
      <c r="O45" s="64">
        <f t="shared" si="9"/>
        <v>45665</v>
      </c>
      <c r="P45" s="62">
        <f t="shared" si="8"/>
        <v>34</v>
      </c>
      <c r="Q45" s="59" t="s">
        <v>0</v>
      </c>
      <c r="R45" s="59" t="s">
        <v>0</v>
      </c>
      <c r="S45" s="56" t="s">
        <v>0</v>
      </c>
      <c r="X45" s="12"/>
      <c r="Y45" s="12"/>
      <c r="Z45" s="11"/>
    </row>
    <row r="46" spans="3:26" x14ac:dyDescent="0.25">
      <c r="C46" s="10"/>
      <c r="D46" s="2"/>
      <c r="E46" s="2"/>
      <c r="F46" s="2"/>
      <c r="G46" s="2"/>
      <c r="H46" s="2"/>
      <c r="I46" s="10"/>
      <c r="J46" s="67">
        <v>45624</v>
      </c>
      <c r="K46" s="125">
        <f>56</f>
        <v>56</v>
      </c>
      <c r="L46" s="46">
        <f t="shared" si="10"/>
        <v>45680</v>
      </c>
      <c r="M46" s="59" t="s">
        <v>0</v>
      </c>
      <c r="N46" s="79">
        <v>14</v>
      </c>
      <c r="O46" s="64">
        <f t="shared" si="9"/>
        <v>45666</v>
      </c>
      <c r="P46" s="62">
        <f t="shared" si="8"/>
        <v>34</v>
      </c>
      <c r="Q46" s="59" t="s">
        <v>0</v>
      </c>
      <c r="R46" s="59" t="s">
        <v>0</v>
      </c>
      <c r="S46" s="56" t="s">
        <v>0</v>
      </c>
      <c r="U46" s="2"/>
    </row>
    <row r="47" spans="3:26" x14ac:dyDescent="0.25">
      <c r="C47" s="10"/>
      <c r="D47" s="2"/>
      <c r="E47" s="2"/>
      <c r="F47" s="2"/>
      <c r="G47" s="2"/>
      <c r="H47" s="2"/>
      <c r="I47" s="10"/>
      <c r="J47" s="67">
        <v>45625</v>
      </c>
      <c r="K47" s="125">
        <f>56</f>
        <v>56</v>
      </c>
      <c r="L47" s="46">
        <f t="shared" si="10"/>
        <v>45681</v>
      </c>
      <c r="M47" s="59" t="s">
        <v>0</v>
      </c>
      <c r="N47" s="79">
        <v>14</v>
      </c>
      <c r="O47" s="64">
        <f t="shared" si="9"/>
        <v>45667</v>
      </c>
      <c r="P47" s="62">
        <f t="shared" si="8"/>
        <v>34</v>
      </c>
      <c r="Q47" s="59" t="s">
        <v>0</v>
      </c>
      <c r="R47" s="59" t="s">
        <v>0</v>
      </c>
      <c r="S47" s="56" t="s">
        <v>0</v>
      </c>
    </row>
    <row r="48" spans="3:26" ht="15.75" thickBot="1" x14ac:dyDescent="0.3">
      <c r="C48" s="10"/>
      <c r="D48" s="2"/>
      <c r="E48" s="2"/>
      <c r="F48" s="2"/>
      <c r="G48" s="2"/>
      <c r="H48" s="2"/>
      <c r="I48" s="10"/>
      <c r="J48" s="68">
        <v>45626</v>
      </c>
      <c r="K48" s="126">
        <f>56</f>
        <v>56</v>
      </c>
      <c r="L48" s="83">
        <f t="shared" si="10"/>
        <v>45682</v>
      </c>
      <c r="M48" s="60" t="s">
        <v>0</v>
      </c>
      <c r="N48" s="80">
        <v>14</v>
      </c>
      <c r="O48" s="84">
        <f t="shared" si="9"/>
        <v>45668</v>
      </c>
      <c r="P48" s="69">
        <f t="shared" si="8"/>
        <v>34</v>
      </c>
      <c r="Q48" s="60" t="s">
        <v>0</v>
      </c>
      <c r="R48" s="60" t="s">
        <v>0</v>
      </c>
      <c r="S48" s="57" t="s">
        <v>0</v>
      </c>
    </row>
    <row r="49" spans="3:19" x14ac:dyDescent="0.25">
      <c r="C49" s="10"/>
      <c r="D49" s="2"/>
      <c r="E49" s="2"/>
      <c r="F49" s="2"/>
      <c r="G49" s="2"/>
      <c r="H49" s="2"/>
      <c r="I49" s="10"/>
      <c r="J49" s="67">
        <v>45627</v>
      </c>
      <c r="K49" s="125">
        <f>56</f>
        <v>56</v>
      </c>
      <c r="L49" s="46">
        <f t="shared" si="10"/>
        <v>45683</v>
      </c>
      <c r="M49" s="59" t="s">
        <v>0</v>
      </c>
      <c r="N49" s="124">
        <v>21</v>
      </c>
      <c r="O49" s="64">
        <f t="shared" si="9"/>
        <v>45662</v>
      </c>
      <c r="P49" s="62">
        <f t="shared" si="8"/>
        <v>27</v>
      </c>
      <c r="Q49" s="59" t="s">
        <v>0</v>
      </c>
      <c r="R49" s="59" t="s">
        <v>0</v>
      </c>
      <c r="S49" s="56" t="s">
        <v>0</v>
      </c>
    </row>
    <row r="50" spans="3:19" x14ac:dyDescent="0.25">
      <c r="C50" s="10"/>
      <c r="D50" s="2"/>
      <c r="E50" s="2"/>
      <c r="F50" s="2"/>
      <c r="G50" s="2"/>
      <c r="H50" s="2"/>
      <c r="I50" s="10"/>
      <c r="J50" s="67">
        <v>45628</v>
      </c>
      <c r="K50" s="125">
        <f>56</f>
        <v>56</v>
      </c>
      <c r="L50" s="46">
        <f t="shared" si="10"/>
        <v>45684</v>
      </c>
      <c r="M50" s="59" t="s">
        <v>0</v>
      </c>
      <c r="N50" s="124">
        <v>21</v>
      </c>
      <c r="O50" s="64">
        <f t="shared" si="9"/>
        <v>45663</v>
      </c>
      <c r="P50" s="62">
        <f t="shared" si="8"/>
        <v>27</v>
      </c>
      <c r="Q50" s="59" t="s">
        <v>0</v>
      </c>
      <c r="R50" s="59" t="s">
        <v>0</v>
      </c>
      <c r="S50" s="56" t="s">
        <v>0</v>
      </c>
    </row>
    <row r="51" spans="3:19" x14ac:dyDescent="0.25">
      <c r="C51" s="10"/>
      <c r="D51" s="2"/>
      <c r="E51" s="2"/>
      <c r="F51" s="2"/>
      <c r="G51" s="2"/>
      <c r="H51" s="2"/>
      <c r="I51" s="10"/>
      <c r="J51" s="67">
        <v>45629</v>
      </c>
      <c r="K51" s="125">
        <f>56</f>
        <v>56</v>
      </c>
      <c r="L51" s="46">
        <f t="shared" si="10"/>
        <v>45685</v>
      </c>
      <c r="M51" s="59" t="s">
        <v>0</v>
      </c>
      <c r="N51" s="124">
        <v>21</v>
      </c>
      <c r="O51" s="64">
        <f t="shared" si="9"/>
        <v>45664</v>
      </c>
      <c r="P51" s="62">
        <f t="shared" si="8"/>
        <v>27</v>
      </c>
      <c r="Q51" s="59" t="s">
        <v>0</v>
      </c>
      <c r="R51" s="59" t="s">
        <v>0</v>
      </c>
      <c r="S51" s="56" t="s">
        <v>0</v>
      </c>
    </row>
    <row r="52" spans="3:19" x14ac:dyDescent="0.25">
      <c r="C52" s="10"/>
      <c r="D52" s="2"/>
      <c r="E52" s="2"/>
      <c r="F52" s="2"/>
      <c r="G52" s="2"/>
      <c r="H52" s="2"/>
      <c r="I52" s="10"/>
      <c r="J52" s="67">
        <v>45630</v>
      </c>
      <c r="K52" s="125">
        <f>56</f>
        <v>56</v>
      </c>
      <c r="L52" s="46">
        <f t="shared" si="10"/>
        <v>45686</v>
      </c>
      <c r="M52" s="59" t="s">
        <v>0</v>
      </c>
      <c r="N52" s="124">
        <v>21</v>
      </c>
      <c r="O52" s="64">
        <f t="shared" si="9"/>
        <v>45665</v>
      </c>
      <c r="P52" s="62">
        <f t="shared" si="8"/>
        <v>27</v>
      </c>
      <c r="Q52" s="59" t="s">
        <v>0</v>
      </c>
      <c r="R52" s="59" t="s">
        <v>0</v>
      </c>
      <c r="S52" s="58" t="s">
        <v>0</v>
      </c>
    </row>
    <row r="53" spans="3:19" x14ac:dyDescent="0.25">
      <c r="C53" s="10"/>
      <c r="D53" s="2"/>
      <c r="E53" s="2"/>
      <c r="F53" s="2"/>
      <c r="G53" s="2"/>
      <c r="H53" s="2"/>
      <c r="I53" s="10"/>
      <c r="J53" s="67">
        <v>45631</v>
      </c>
      <c r="K53" s="125">
        <f>56</f>
        <v>56</v>
      </c>
      <c r="L53" s="46">
        <f t="shared" si="10"/>
        <v>45687</v>
      </c>
      <c r="M53" s="59" t="s">
        <v>0</v>
      </c>
      <c r="N53" s="124">
        <v>21</v>
      </c>
      <c r="O53" s="64">
        <f t="shared" si="9"/>
        <v>45666</v>
      </c>
      <c r="P53" s="62">
        <f t="shared" si="8"/>
        <v>27</v>
      </c>
      <c r="Q53" s="59" t="s">
        <v>0</v>
      </c>
      <c r="R53" s="59" t="s">
        <v>0</v>
      </c>
      <c r="S53" s="58" t="s">
        <v>0</v>
      </c>
    </row>
    <row r="54" spans="3:19" x14ac:dyDescent="0.25">
      <c r="D54" s="2"/>
      <c r="E54" s="2"/>
      <c r="J54" s="67">
        <v>45632</v>
      </c>
      <c r="K54" s="125">
        <f>56</f>
        <v>56</v>
      </c>
      <c r="L54" s="46">
        <f t="shared" si="10"/>
        <v>45688</v>
      </c>
      <c r="M54" s="59" t="s">
        <v>0</v>
      </c>
      <c r="N54" s="124">
        <v>21</v>
      </c>
      <c r="O54" s="64">
        <f t="shared" si="9"/>
        <v>45667</v>
      </c>
      <c r="P54" s="62">
        <f t="shared" si="8"/>
        <v>27</v>
      </c>
      <c r="Q54" s="59" t="s">
        <v>0</v>
      </c>
      <c r="R54" s="59" t="s">
        <v>0</v>
      </c>
      <c r="S54" s="58" t="s">
        <v>0</v>
      </c>
    </row>
    <row r="55" spans="3:19" x14ac:dyDescent="0.25">
      <c r="D55" s="2"/>
      <c r="E55" s="2"/>
      <c r="J55" s="67">
        <v>45633</v>
      </c>
      <c r="K55" s="125">
        <f>56</f>
        <v>56</v>
      </c>
      <c r="L55" s="46">
        <f t="shared" si="10"/>
        <v>45689</v>
      </c>
      <c r="M55" s="59" t="s">
        <v>0</v>
      </c>
      <c r="N55" s="124">
        <v>21</v>
      </c>
      <c r="O55" s="64">
        <f t="shared" si="9"/>
        <v>45668</v>
      </c>
      <c r="P55" s="62">
        <f t="shared" si="8"/>
        <v>27</v>
      </c>
      <c r="Q55" s="59" t="s">
        <v>0</v>
      </c>
      <c r="R55" s="59" t="s">
        <v>0</v>
      </c>
      <c r="S55" s="58" t="s">
        <v>0</v>
      </c>
    </row>
    <row r="56" spans="3:19" x14ac:dyDescent="0.25">
      <c r="D56" s="2"/>
      <c r="E56" s="2"/>
      <c r="J56" s="67">
        <v>45634</v>
      </c>
      <c r="K56" s="125">
        <f>56</f>
        <v>56</v>
      </c>
      <c r="L56" s="46">
        <f t="shared" si="10"/>
        <v>45690</v>
      </c>
      <c r="M56" s="59" t="s">
        <v>0</v>
      </c>
      <c r="N56" s="124">
        <v>21</v>
      </c>
      <c r="O56" s="64">
        <f t="shared" si="9"/>
        <v>45669</v>
      </c>
      <c r="P56" s="62">
        <f t="shared" si="8"/>
        <v>27</v>
      </c>
      <c r="Q56" s="59" t="s">
        <v>0</v>
      </c>
      <c r="R56" s="59" t="s">
        <v>0</v>
      </c>
      <c r="S56" s="58" t="s">
        <v>0</v>
      </c>
    </row>
    <row r="57" spans="3:19" x14ac:dyDescent="0.25">
      <c r="D57" s="2"/>
      <c r="E57" s="2"/>
      <c r="J57" s="67">
        <v>45635</v>
      </c>
      <c r="K57" s="125">
        <f>56</f>
        <v>56</v>
      </c>
      <c r="L57" s="46">
        <f t="shared" si="10"/>
        <v>45691</v>
      </c>
      <c r="M57" s="59" t="s">
        <v>0</v>
      </c>
      <c r="N57" s="124">
        <v>21</v>
      </c>
      <c r="O57" s="64">
        <f t="shared" si="9"/>
        <v>45670</v>
      </c>
      <c r="P57" s="62">
        <f t="shared" si="8"/>
        <v>27</v>
      </c>
      <c r="Q57" s="59" t="s">
        <v>0</v>
      </c>
      <c r="R57" s="59" t="s">
        <v>0</v>
      </c>
      <c r="S57" s="58" t="s">
        <v>0</v>
      </c>
    </row>
    <row r="58" spans="3:19" x14ac:dyDescent="0.25">
      <c r="D58" s="2"/>
      <c r="E58" s="2"/>
      <c r="J58" s="67">
        <v>45636</v>
      </c>
      <c r="K58" s="125">
        <f>56</f>
        <v>56</v>
      </c>
      <c r="L58" s="46">
        <f t="shared" si="10"/>
        <v>45692</v>
      </c>
      <c r="M58" s="59" t="s">
        <v>0</v>
      </c>
      <c r="N58" s="124">
        <v>21</v>
      </c>
      <c r="O58" s="64">
        <f t="shared" si="9"/>
        <v>45671</v>
      </c>
      <c r="P58" s="62">
        <f t="shared" si="8"/>
        <v>27</v>
      </c>
      <c r="Q58" s="59" t="s">
        <v>0</v>
      </c>
      <c r="R58" s="59" t="s">
        <v>0</v>
      </c>
      <c r="S58" s="58" t="s">
        <v>0</v>
      </c>
    </row>
    <row r="59" spans="3:19" x14ac:dyDescent="0.25">
      <c r="D59" s="2"/>
      <c r="E59" s="2"/>
      <c r="J59" s="67">
        <v>45637</v>
      </c>
      <c r="K59" s="125">
        <f>56</f>
        <v>56</v>
      </c>
      <c r="L59" s="46">
        <f t="shared" si="10"/>
        <v>45693</v>
      </c>
      <c r="M59" s="59" t="s">
        <v>0</v>
      </c>
      <c r="N59" s="124">
        <v>21</v>
      </c>
      <c r="O59" s="64">
        <f t="shared" si="9"/>
        <v>45672</v>
      </c>
      <c r="P59" s="62">
        <f t="shared" si="8"/>
        <v>27</v>
      </c>
      <c r="Q59" s="59" t="s">
        <v>0</v>
      </c>
      <c r="R59" s="59" t="s">
        <v>0</v>
      </c>
      <c r="S59" s="58" t="s">
        <v>0</v>
      </c>
    </row>
    <row r="60" spans="3:19" x14ac:dyDescent="0.25">
      <c r="D60" s="2"/>
      <c r="E60" s="2"/>
      <c r="J60" s="67">
        <v>45638</v>
      </c>
      <c r="K60" s="125">
        <f>56</f>
        <v>56</v>
      </c>
      <c r="L60" s="46">
        <f t="shared" si="10"/>
        <v>45694</v>
      </c>
      <c r="M60" s="59" t="s">
        <v>0</v>
      </c>
      <c r="N60" s="124">
        <v>21</v>
      </c>
      <c r="O60" s="64">
        <f t="shared" si="9"/>
        <v>45673</v>
      </c>
      <c r="P60" s="62">
        <f t="shared" si="8"/>
        <v>27</v>
      </c>
      <c r="Q60" s="59" t="s">
        <v>0</v>
      </c>
      <c r="R60" s="59" t="s">
        <v>0</v>
      </c>
      <c r="S60" s="58" t="s">
        <v>0</v>
      </c>
    </row>
    <row r="61" spans="3:19" x14ac:dyDescent="0.25">
      <c r="D61" s="2"/>
      <c r="E61" s="2"/>
      <c r="J61" s="67">
        <v>45639</v>
      </c>
      <c r="K61" s="125">
        <f>56</f>
        <v>56</v>
      </c>
      <c r="L61" s="46">
        <f t="shared" si="10"/>
        <v>45695</v>
      </c>
      <c r="M61" s="59" t="s">
        <v>0</v>
      </c>
      <c r="N61" s="124">
        <v>21</v>
      </c>
      <c r="O61" s="64">
        <f t="shared" si="9"/>
        <v>45674</v>
      </c>
      <c r="P61" s="62">
        <f t="shared" si="8"/>
        <v>27</v>
      </c>
      <c r="Q61" s="59" t="s">
        <v>0</v>
      </c>
      <c r="R61" s="59" t="s">
        <v>0</v>
      </c>
      <c r="S61" s="58" t="s">
        <v>0</v>
      </c>
    </row>
    <row r="62" spans="3:19" x14ac:dyDescent="0.25">
      <c r="D62" s="2"/>
      <c r="E62" s="2"/>
      <c r="J62" s="67">
        <v>45640</v>
      </c>
      <c r="K62" s="125">
        <f>56</f>
        <v>56</v>
      </c>
      <c r="L62" s="46">
        <f t="shared" si="10"/>
        <v>45696</v>
      </c>
      <c r="M62" s="59" t="s">
        <v>0</v>
      </c>
      <c r="N62" s="124">
        <v>21</v>
      </c>
      <c r="O62" s="64">
        <f t="shared" si="9"/>
        <v>45675</v>
      </c>
      <c r="P62" s="62">
        <f t="shared" si="8"/>
        <v>27</v>
      </c>
      <c r="Q62" s="59" t="s">
        <v>0</v>
      </c>
      <c r="R62" s="59" t="s">
        <v>0</v>
      </c>
      <c r="S62" s="58" t="s">
        <v>0</v>
      </c>
    </row>
    <row r="63" spans="3:19" x14ac:dyDescent="0.25">
      <c r="D63" s="2"/>
      <c r="E63" s="2"/>
      <c r="J63" s="67">
        <v>45641</v>
      </c>
      <c r="K63" s="125">
        <f>56</f>
        <v>56</v>
      </c>
      <c r="L63" s="46">
        <f t="shared" si="10"/>
        <v>45697</v>
      </c>
      <c r="M63" s="59" t="s">
        <v>0</v>
      </c>
      <c r="N63" s="124">
        <v>21</v>
      </c>
      <c r="O63" s="64">
        <f t="shared" si="9"/>
        <v>45676</v>
      </c>
      <c r="P63" s="62">
        <f t="shared" si="8"/>
        <v>27</v>
      </c>
      <c r="Q63" s="59" t="s">
        <v>0</v>
      </c>
      <c r="R63" s="59" t="s">
        <v>0</v>
      </c>
      <c r="S63" s="58" t="s">
        <v>0</v>
      </c>
    </row>
    <row r="64" spans="3:19" x14ac:dyDescent="0.25">
      <c r="D64" s="2"/>
      <c r="E64" s="2"/>
      <c r="J64" s="130">
        <v>45642</v>
      </c>
      <c r="K64" s="131">
        <f>56+14</f>
        <v>70</v>
      </c>
      <c r="L64" s="46">
        <f t="shared" si="10"/>
        <v>45712</v>
      </c>
      <c r="M64" s="59" t="s">
        <v>0</v>
      </c>
      <c r="N64" s="124">
        <v>21</v>
      </c>
      <c r="O64" s="64">
        <f>L64-N64</f>
        <v>45691</v>
      </c>
      <c r="P64" s="132">
        <f>O64-J64-8</f>
        <v>41</v>
      </c>
      <c r="Q64" s="59" t="s">
        <v>0</v>
      </c>
      <c r="R64" s="59" t="s">
        <v>0</v>
      </c>
      <c r="S64" s="58" t="s">
        <v>0</v>
      </c>
    </row>
    <row r="65" spans="4:19" x14ac:dyDescent="0.25">
      <c r="D65" s="2"/>
      <c r="E65" s="2"/>
      <c r="J65" s="130">
        <v>45643</v>
      </c>
      <c r="K65" s="131">
        <f t="shared" ref="K65:K83" si="12">56+14</f>
        <v>70</v>
      </c>
      <c r="L65" s="46">
        <f t="shared" si="10"/>
        <v>45713</v>
      </c>
      <c r="M65" s="59" t="s">
        <v>0</v>
      </c>
      <c r="N65" s="124">
        <v>21</v>
      </c>
      <c r="O65" s="64">
        <f t="shared" ref="O65:O83" si="13">L65-N65</f>
        <v>45692</v>
      </c>
      <c r="P65" s="62">
        <f t="shared" si="8"/>
        <v>41</v>
      </c>
      <c r="Q65" s="59" t="s">
        <v>0</v>
      </c>
      <c r="R65" s="59" t="s">
        <v>0</v>
      </c>
      <c r="S65" s="58" t="s">
        <v>0</v>
      </c>
    </row>
    <row r="66" spans="4:19" x14ac:dyDescent="0.25">
      <c r="D66" s="2"/>
      <c r="E66" s="2"/>
      <c r="J66" s="130">
        <v>45644</v>
      </c>
      <c r="K66" s="131">
        <f t="shared" si="12"/>
        <v>70</v>
      </c>
      <c r="L66" s="46">
        <f t="shared" si="10"/>
        <v>45714</v>
      </c>
      <c r="M66" s="59" t="s">
        <v>0</v>
      </c>
      <c r="N66" s="124">
        <v>21</v>
      </c>
      <c r="O66" s="64">
        <f t="shared" si="13"/>
        <v>45693</v>
      </c>
      <c r="P66" s="62">
        <f t="shared" si="8"/>
        <v>41</v>
      </c>
      <c r="Q66" s="59" t="s">
        <v>0</v>
      </c>
      <c r="R66" s="59" t="s">
        <v>0</v>
      </c>
      <c r="S66" s="58" t="s">
        <v>0</v>
      </c>
    </row>
    <row r="67" spans="4:19" x14ac:dyDescent="0.25">
      <c r="D67" s="2"/>
      <c r="E67" s="2"/>
      <c r="J67" s="130">
        <v>45645</v>
      </c>
      <c r="K67" s="131">
        <f t="shared" si="12"/>
        <v>70</v>
      </c>
      <c r="L67" s="46">
        <f t="shared" si="10"/>
        <v>45715</v>
      </c>
      <c r="M67" s="59" t="s">
        <v>0</v>
      </c>
      <c r="N67" s="124">
        <v>21</v>
      </c>
      <c r="O67" s="64">
        <f t="shared" si="13"/>
        <v>45694</v>
      </c>
      <c r="P67" s="62">
        <f t="shared" si="8"/>
        <v>41</v>
      </c>
      <c r="Q67" s="59" t="s">
        <v>0</v>
      </c>
      <c r="R67" s="59" t="s">
        <v>0</v>
      </c>
      <c r="S67" s="58" t="s">
        <v>0</v>
      </c>
    </row>
    <row r="68" spans="4:19" x14ac:dyDescent="0.25">
      <c r="D68" s="2"/>
      <c r="E68" s="2"/>
      <c r="J68" s="130">
        <v>45646</v>
      </c>
      <c r="K68" s="131">
        <f t="shared" si="12"/>
        <v>70</v>
      </c>
      <c r="L68" s="46">
        <f t="shared" si="10"/>
        <v>45716</v>
      </c>
      <c r="M68" s="59" t="s">
        <v>0</v>
      </c>
      <c r="N68" s="124">
        <v>21</v>
      </c>
      <c r="O68" s="64">
        <f t="shared" si="13"/>
        <v>45695</v>
      </c>
      <c r="P68" s="62">
        <f t="shared" si="8"/>
        <v>41</v>
      </c>
      <c r="Q68" s="59" t="s">
        <v>0</v>
      </c>
      <c r="R68" s="59" t="s">
        <v>0</v>
      </c>
      <c r="S68" s="58" t="s">
        <v>0</v>
      </c>
    </row>
    <row r="69" spans="4:19" x14ac:dyDescent="0.25">
      <c r="D69" s="2"/>
      <c r="E69" s="2"/>
      <c r="J69" s="130">
        <v>45647</v>
      </c>
      <c r="K69" s="131">
        <f t="shared" si="12"/>
        <v>70</v>
      </c>
      <c r="L69" s="46">
        <f t="shared" si="10"/>
        <v>45717</v>
      </c>
      <c r="M69" s="59" t="s">
        <v>0</v>
      </c>
      <c r="N69" s="124">
        <v>21</v>
      </c>
      <c r="O69" s="64">
        <f t="shared" si="13"/>
        <v>45696</v>
      </c>
      <c r="P69" s="62">
        <f t="shared" si="8"/>
        <v>41</v>
      </c>
      <c r="Q69" s="59" t="s">
        <v>0</v>
      </c>
      <c r="R69" s="59" t="s">
        <v>0</v>
      </c>
      <c r="S69" s="58" t="s">
        <v>0</v>
      </c>
    </row>
    <row r="70" spans="4:19" x14ac:dyDescent="0.25">
      <c r="D70" s="2"/>
      <c r="E70" s="2"/>
      <c r="J70" s="130">
        <v>45648</v>
      </c>
      <c r="K70" s="131">
        <f t="shared" si="12"/>
        <v>70</v>
      </c>
      <c r="L70" s="46">
        <f t="shared" si="10"/>
        <v>45718</v>
      </c>
      <c r="M70" s="59" t="s">
        <v>0</v>
      </c>
      <c r="N70" s="124">
        <v>21</v>
      </c>
      <c r="O70" s="64">
        <f t="shared" si="13"/>
        <v>45697</v>
      </c>
      <c r="P70" s="62">
        <f t="shared" si="8"/>
        <v>41</v>
      </c>
      <c r="Q70" s="59" t="s">
        <v>0</v>
      </c>
      <c r="R70" s="59" t="s">
        <v>0</v>
      </c>
      <c r="S70" s="58" t="s">
        <v>0</v>
      </c>
    </row>
    <row r="71" spans="4:19" x14ac:dyDescent="0.25">
      <c r="D71" s="2"/>
      <c r="E71" s="2"/>
      <c r="J71" s="130">
        <v>45649</v>
      </c>
      <c r="K71" s="131">
        <f t="shared" si="12"/>
        <v>70</v>
      </c>
      <c r="L71" s="46">
        <f t="shared" si="10"/>
        <v>45719</v>
      </c>
      <c r="M71" s="59" t="s">
        <v>0</v>
      </c>
      <c r="N71" s="124">
        <v>21</v>
      </c>
      <c r="O71" s="64">
        <f t="shared" si="13"/>
        <v>45698</v>
      </c>
      <c r="P71" s="62">
        <f t="shared" si="8"/>
        <v>41</v>
      </c>
      <c r="Q71" s="59" t="s">
        <v>0</v>
      </c>
      <c r="R71" s="59" t="s">
        <v>0</v>
      </c>
      <c r="S71" s="58" t="s">
        <v>0</v>
      </c>
    </row>
    <row r="72" spans="4:19" x14ac:dyDescent="0.25">
      <c r="D72" s="2"/>
      <c r="E72" s="2"/>
      <c r="J72" s="130">
        <v>45650</v>
      </c>
      <c r="K72" s="131">
        <f t="shared" si="12"/>
        <v>70</v>
      </c>
      <c r="L72" s="46">
        <f t="shared" si="10"/>
        <v>45720</v>
      </c>
      <c r="M72" s="59" t="s">
        <v>0</v>
      </c>
      <c r="N72" s="124">
        <v>21</v>
      </c>
      <c r="O72" s="64">
        <f t="shared" si="13"/>
        <v>45699</v>
      </c>
      <c r="P72" s="62">
        <f t="shared" si="8"/>
        <v>41</v>
      </c>
      <c r="Q72" s="59" t="s">
        <v>0</v>
      </c>
      <c r="R72" s="59" t="s">
        <v>0</v>
      </c>
      <c r="S72" s="58" t="s">
        <v>0</v>
      </c>
    </row>
    <row r="73" spans="4:19" x14ac:dyDescent="0.25">
      <c r="D73" s="2"/>
      <c r="E73" s="2"/>
      <c r="J73" s="130">
        <v>45651</v>
      </c>
      <c r="K73" s="131">
        <f t="shared" si="12"/>
        <v>70</v>
      </c>
      <c r="L73" s="46">
        <f t="shared" si="10"/>
        <v>45721</v>
      </c>
      <c r="M73" s="59" t="s">
        <v>0</v>
      </c>
      <c r="N73" s="124">
        <v>21</v>
      </c>
      <c r="O73" s="64">
        <f t="shared" si="13"/>
        <v>45700</v>
      </c>
      <c r="P73" s="62">
        <f t="shared" si="8"/>
        <v>41</v>
      </c>
      <c r="Q73" s="59" t="s">
        <v>0</v>
      </c>
      <c r="R73" s="59" t="s">
        <v>0</v>
      </c>
      <c r="S73" s="58" t="s">
        <v>0</v>
      </c>
    </row>
    <row r="74" spans="4:19" x14ac:dyDescent="0.25">
      <c r="D74" s="2"/>
      <c r="E74" s="2"/>
      <c r="J74" s="130">
        <v>45652</v>
      </c>
      <c r="K74" s="131">
        <f t="shared" si="12"/>
        <v>70</v>
      </c>
      <c r="L74" s="46">
        <f t="shared" si="10"/>
        <v>45722</v>
      </c>
      <c r="M74" s="59" t="s">
        <v>0</v>
      </c>
      <c r="N74" s="124">
        <v>21</v>
      </c>
      <c r="O74" s="64">
        <f t="shared" si="13"/>
        <v>45701</v>
      </c>
      <c r="P74" s="62">
        <f t="shared" si="8"/>
        <v>41</v>
      </c>
      <c r="Q74" s="59" t="s">
        <v>0</v>
      </c>
      <c r="R74" s="59" t="s">
        <v>0</v>
      </c>
      <c r="S74" s="58" t="s">
        <v>0</v>
      </c>
    </row>
    <row r="75" spans="4:19" x14ac:dyDescent="0.25">
      <c r="D75" s="2"/>
      <c r="E75" s="2"/>
      <c r="J75" s="130">
        <v>45653</v>
      </c>
      <c r="K75" s="131">
        <f t="shared" si="12"/>
        <v>70</v>
      </c>
      <c r="L75" s="46">
        <f t="shared" si="10"/>
        <v>45723</v>
      </c>
      <c r="M75" s="59" t="s">
        <v>0</v>
      </c>
      <c r="N75" s="124">
        <v>21</v>
      </c>
      <c r="O75" s="64">
        <f t="shared" si="13"/>
        <v>45702</v>
      </c>
      <c r="P75" s="62">
        <f t="shared" si="8"/>
        <v>41</v>
      </c>
      <c r="Q75" s="59" t="s">
        <v>0</v>
      </c>
      <c r="R75" s="59" t="s">
        <v>0</v>
      </c>
      <c r="S75" s="58" t="s">
        <v>0</v>
      </c>
    </row>
    <row r="76" spans="4:19" x14ac:dyDescent="0.25">
      <c r="D76" s="2"/>
      <c r="E76" s="2"/>
      <c r="J76" s="130">
        <v>45654</v>
      </c>
      <c r="K76" s="131">
        <f t="shared" si="12"/>
        <v>70</v>
      </c>
      <c r="L76" s="46">
        <f t="shared" si="10"/>
        <v>45724</v>
      </c>
      <c r="M76" s="59" t="s">
        <v>0</v>
      </c>
      <c r="N76" s="124">
        <v>21</v>
      </c>
      <c r="O76" s="64">
        <f t="shared" si="13"/>
        <v>45703</v>
      </c>
      <c r="P76" s="62">
        <f t="shared" si="8"/>
        <v>41</v>
      </c>
      <c r="Q76" s="59" t="s">
        <v>0</v>
      </c>
      <c r="R76" s="59" t="s">
        <v>0</v>
      </c>
      <c r="S76" s="58" t="s">
        <v>0</v>
      </c>
    </row>
    <row r="77" spans="4:19" x14ac:dyDescent="0.25">
      <c r="D77" s="2"/>
      <c r="E77" s="2"/>
      <c r="J77" s="130">
        <v>45655</v>
      </c>
      <c r="K77" s="131">
        <f t="shared" si="12"/>
        <v>70</v>
      </c>
      <c r="L77" s="46">
        <f t="shared" si="10"/>
        <v>45725</v>
      </c>
      <c r="M77" s="59" t="s">
        <v>0</v>
      </c>
      <c r="N77" s="124">
        <v>21</v>
      </c>
      <c r="O77" s="64">
        <f t="shared" si="13"/>
        <v>45704</v>
      </c>
      <c r="P77" s="62">
        <f t="shared" si="8"/>
        <v>41</v>
      </c>
      <c r="Q77" s="59" t="s">
        <v>0</v>
      </c>
      <c r="R77" s="59" t="s">
        <v>0</v>
      </c>
      <c r="S77" s="58" t="s">
        <v>0</v>
      </c>
    </row>
    <row r="78" spans="4:19" x14ac:dyDescent="0.25">
      <c r="D78" s="2"/>
      <c r="E78" s="2"/>
      <c r="J78" s="130">
        <v>45656</v>
      </c>
      <c r="K78" s="131">
        <f t="shared" si="12"/>
        <v>70</v>
      </c>
      <c r="L78" s="46">
        <f t="shared" si="10"/>
        <v>45726</v>
      </c>
      <c r="M78" s="59" t="s">
        <v>0</v>
      </c>
      <c r="N78" s="124">
        <v>21</v>
      </c>
      <c r="O78" s="64">
        <f t="shared" si="13"/>
        <v>45705</v>
      </c>
      <c r="P78" s="62">
        <f t="shared" si="8"/>
        <v>41</v>
      </c>
      <c r="Q78" s="59" t="s">
        <v>0</v>
      </c>
      <c r="R78" s="59" t="s">
        <v>0</v>
      </c>
      <c r="S78" s="58" t="s">
        <v>0</v>
      </c>
    </row>
    <row r="79" spans="4:19" x14ac:dyDescent="0.25">
      <c r="D79" s="2"/>
      <c r="E79" s="2"/>
      <c r="J79" s="130">
        <v>45657</v>
      </c>
      <c r="K79" s="131">
        <f t="shared" si="12"/>
        <v>70</v>
      </c>
      <c r="L79" s="46">
        <f t="shared" si="10"/>
        <v>45727</v>
      </c>
      <c r="M79" s="59" t="s">
        <v>0</v>
      </c>
      <c r="N79" s="124">
        <v>21</v>
      </c>
      <c r="O79" s="64">
        <f t="shared" si="13"/>
        <v>45706</v>
      </c>
      <c r="P79" s="62">
        <f t="shared" si="8"/>
        <v>41</v>
      </c>
      <c r="Q79" s="59" t="s">
        <v>0</v>
      </c>
      <c r="R79" s="59" t="s">
        <v>0</v>
      </c>
      <c r="S79" s="58" t="s">
        <v>0</v>
      </c>
    </row>
    <row r="80" spans="4:19" x14ac:dyDescent="0.25">
      <c r="D80" s="2"/>
      <c r="E80" s="2"/>
      <c r="J80" s="130">
        <v>45658</v>
      </c>
      <c r="K80" s="131">
        <f t="shared" si="12"/>
        <v>70</v>
      </c>
      <c r="L80" s="46">
        <f t="shared" si="10"/>
        <v>45728</v>
      </c>
      <c r="M80" s="59" t="s">
        <v>0</v>
      </c>
      <c r="N80" s="124">
        <v>21</v>
      </c>
      <c r="O80" s="64">
        <f t="shared" si="13"/>
        <v>45707</v>
      </c>
      <c r="P80" s="62">
        <f t="shared" si="8"/>
        <v>41</v>
      </c>
      <c r="Q80" s="59" t="s">
        <v>0</v>
      </c>
      <c r="R80" s="59" t="s">
        <v>0</v>
      </c>
      <c r="S80" s="58" t="s">
        <v>0</v>
      </c>
    </row>
    <row r="81" spans="4:19" x14ac:dyDescent="0.25">
      <c r="D81" s="2"/>
      <c r="E81" s="2"/>
      <c r="J81" s="130">
        <v>45659</v>
      </c>
      <c r="K81" s="131">
        <f t="shared" si="12"/>
        <v>70</v>
      </c>
      <c r="L81" s="46">
        <f t="shared" si="10"/>
        <v>45729</v>
      </c>
      <c r="M81" s="59" t="s">
        <v>0</v>
      </c>
      <c r="N81" s="124">
        <v>21</v>
      </c>
      <c r="O81" s="64">
        <f t="shared" si="13"/>
        <v>45708</v>
      </c>
      <c r="P81" s="62">
        <f t="shared" si="8"/>
        <v>41</v>
      </c>
      <c r="Q81" s="59" t="s">
        <v>0</v>
      </c>
      <c r="R81" s="59" t="s">
        <v>0</v>
      </c>
      <c r="S81" s="58" t="s">
        <v>0</v>
      </c>
    </row>
    <row r="82" spans="4:19" x14ac:dyDescent="0.25">
      <c r="D82" s="2"/>
      <c r="E82" s="2"/>
      <c r="J82" s="130">
        <v>45660</v>
      </c>
      <c r="K82" s="131">
        <f t="shared" si="12"/>
        <v>70</v>
      </c>
      <c r="L82" s="46">
        <f t="shared" si="10"/>
        <v>45730</v>
      </c>
      <c r="M82" s="59" t="s">
        <v>0</v>
      </c>
      <c r="N82" s="124">
        <v>21</v>
      </c>
      <c r="O82" s="64">
        <f t="shared" si="13"/>
        <v>45709</v>
      </c>
      <c r="P82" s="62">
        <f t="shared" si="8"/>
        <v>41</v>
      </c>
      <c r="Q82" s="59" t="s">
        <v>0</v>
      </c>
      <c r="R82" s="59" t="s">
        <v>0</v>
      </c>
      <c r="S82" s="58" t="s">
        <v>0</v>
      </c>
    </row>
    <row r="83" spans="4:19" x14ac:dyDescent="0.25">
      <c r="D83" s="2"/>
      <c r="E83" s="2"/>
      <c r="J83" s="130">
        <v>45661</v>
      </c>
      <c r="K83" s="131">
        <f t="shared" si="12"/>
        <v>70</v>
      </c>
      <c r="L83" s="46">
        <f t="shared" si="10"/>
        <v>45731</v>
      </c>
      <c r="M83" s="59" t="s">
        <v>0</v>
      </c>
      <c r="N83" s="124">
        <v>21</v>
      </c>
      <c r="O83" s="64">
        <f t="shared" si="13"/>
        <v>45710</v>
      </c>
      <c r="P83" s="62">
        <f t="shared" si="8"/>
        <v>41</v>
      </c>
      <c r="Q83" s="59" t="s">
        <v>0</v>
      </c>
      <c r="R83" s="59" t="s">
        <v>0</v>
      </c>
      <c r="S83" s="58" t="s">
        <v>0</v>
      </c>
    </row>
    <row r="84" spans="4:19" x14ac:dyDescent="0.25">
      <c r="D84" s="2"/>
      <c r="E84" s="2"/>
    </row>
    <row r="85" spans="4:19" x14ac:dyDescent="0.25">
      <c r="D85" s="2"/>
      <c r="E85" s="2"/>
    </row>
    <row r="86" spans="4:19" x14ac:dyDescent="0.25">
      <c r="D86" s="2"/>
      <c r="E86" s="2"/>
    </row>
    <row r="87" spans="4:19" x14ac:dyDescent="0.25">
      <c r="D87" s="2"/>
      <c r="E87" s="2"/>
    </row>
    <row r="88" spans="4:19" x14ac:dyDescent="0.25">
      <c r="D88" s="2"/>
      <c r="E88" s="2"/>
    </row>
    <row r="89" spans="4:19" x14ac:dyDescent="0.25">
      <c r="D89" s="2"/>
      <c r="E89" s="2"/>
    </row>
    <row r="90" spans="4:19" x14ac:dyDescent="0.25">
      <c r="D90" s="2"/>
      <c r="E90" s="2"/>
    </row>
    <row r="91" spans="4:19" x14ac:dyDescent="0.25">
      <c r="D91" s="2"/>
      <c r="E91" s="2"/>
    </row>
    <row r="92" spans="4:19" x14ac:dyDescent="0.25">
      <c r="D92" s="2"/>
      <c r="E92" s="2"/>
    </row>
    <row r="93" spans="4:19" x14ac:dyDescent="0.25">
      <c r="D93" s="2"/>
      <c r="E93" s="2"/>
    </row>
    <row r="94" spans="4:19" x14ac:dyDescent="0.25">
      <c r="D94" s="2"/>
      <c r="E94" s="2"/>
    </row>
    <row r="95" spans="4:19" x14ac:dyDescent="0.25">
      <c r="D95" s="2"/>
      <c r="E95" s="2"/>
    </row>
    <row r="96" spans="4:19" x14ac:dyDescent="0.25">
      <c r="D96" s="2"/>
      <c r="E96" s="2"/>
    </row>
    <row r="97" spans="4:5" x14ac:dyDescent="0.25">
      <c r="D97" s="2"/>
      <c r="E97" s="2"/>
    </row>
    <row r="98" spans="4:5" x14ac:dyDescent="0.25">
      <c r="D98" s="2"/>
      <c r="E98" s="2"/>
    </row>
    <row r="99" spans="4:5" x14ac:dyDescent="0.25">
      <c r="D99" s="2"/>
      <c r="E99" s="2"/>
    </row>
    <row r="100" spans="4:5" x14ac:dyDescent="0.25">
      <c r="D100" s="2"/>
      <c r="E100" s="2"/>
    </row>
    <row r="101" spans="4:5" x14ac:dyDescent="0.25">
      <c r="D101" s="2"/>
      <c r="E101" s="2"/>
    </row>
    <row r="102" spans="4:5" x14ac:dyDescent="0.25">
      <c r="D102" s="2"/>
      <c r="E102" s="2"/>
    </row>
    <row r="103" spans="4:5" x14ac:dyDescent="0.25">
      <c r="D103" s="2"/>
      <c r="E103" s="2"/>
    </row>
    <row r="104" spans="4:5" x14ac:dyDescent="0.25">
      <c r="D104" s="2"/>
      <c r="E104" s="2"/>
    </row>
    <row r="105" spans="4:5" x14ac:dyDescent="0.25">
      <c r="D105" s="2"/>
      <c r="E105" s="2"/>
    </row>
    <row r="106" spans="4:5" x14ac:dyDescent="0.25">
      <c r="D106" s="2"/>
      <c r="E106" s="2"/>
    </row>
    <row r="107" spans="4:5" x14ac:dyDescent="0.25">
      <c r="D107" s="2"/>
      <c r="E107" s="2"/>
    </row>
    <row r="108" spans="4:5" x14ac:dyDescent="0.25">
      <c r="D108" s="2"/>
      <c r="E108" s="2"/>
    </row>
    <row r="109" spans="4:5" x14ac:dyDescent="0.25">
      <c r="D109" s="2"/>
      <c r="E109" s="2"/>
    </row>
    <row r="110" spans="4:5" x14ac:dyDescent="0.25">
      <c r="D110" s="2"/>
      <c r="E110" s="2"/>
    </row>
    <row r="111" spans="4:5" x14ac:dyDescent="0.25">
      <c r="D111" s="2"/>
      <c r="E111" s="2"/>
    </row>
    <row r="112" spans="4:5" x14ac:dyDescent="0.25">
      <c r="D112" s="2"/>
      <c r="E112" s="2"/>
    </row>
    <row r="113" spans="4:5" x14ac:dyDescent="0.25">
      <c r="D113" s="2"/>
      <c r="E113" s="2"/>
    </row>
    <row r="114" spans="4:5" x14ac:dyDescent="0.25">
      <c r="D114" s="2"/>
      <c r="E114" s="2"/>
    </row>
    <row r="115" spans="4:5" x14ac:dyDescent="0.25">
      <c r="D115" s="2"/>
      <c r="E115" s="2"/>
    </row>
    <row r="116" spans="4:5" x14ac:dyDescent="0.25">
      <c r="D116" s="2"/>
      <c r="E116" s="2"/>
    </row>
    <row r="117" spans="4:5" x14ac:dyDescent="0.25">
      <c r="D117" s="2"/>
      <c r="E117" s="2"/>
    </row>
    <row r="118" spans="4:5" x14ac:dyDescent="0.25">
      <c r="D118" s="2"/>
      <c r="E118" s="2"/>
    </row>
    <row r="119" spans="4:5" x14ac:dyDescent="0.25">
      <c r="D119" s="2"/>
      <c r="E119" s="2"/>
    </row>
    <row r="120" spans="4:5" x14ac:dyDescent="0.25">
      <c r="D120" s="2"/>
      <c r="E120" s="2"/>
    </row>
    <row r="121" spans="4:5" x14ac:dyDescent="0.25">
      <c r="D121" s="2"/>
      <c r="E121" s="2"/>
    </row>
    <row r="122" spans="4:5" x14ac:dyDescent="0.25">
      <c r="D122" s="2"/>
      <c r="E122" s="2"/>
    </row>
    <row r="123" spans="4:5" x14ac:dyDescent="0.25">
      <c r="D123" s="2"/>
      <c r="E123" s="2"/>
    </row>
    <row r="124" spans="4:5" x14ac:dyDescent="0.25">
      <c r="D124" s="2"/>
      <c r="E124" s="2"/>
    </row>
    <row r="125" spans="4:5" x14ac:dyDescent="0.25">
      <c r="D125" s="2"/>
      <c r="E125" s="2"/>
    </row>
    <row r="126" spans="4:5" x14ac:dyDescent="0.25">
      <c r="D126" s="2"/>
      <c r="E126" s="2"/>
    </row>
    <row r="127" spans="4:5" x14ac:dyDescent="0.25">
      <c r="D127" s="2"/>
      <c r="E127" s="2"/>
    </row>
    <row r="128" spans="4:5" x14ac:dyDescent="0.25">
      <c r="D128" s="2"/>
      <c r="E128" s="2"/>
    </row>
    <row r="129" spans="4:5" x14ac:dyDescent="0.25">
      <c r="D129" s="2"/>
      <c r="E129" s="2"/>
    </row>
    <row r="130" spans="4:5" x14ac:dyDescent="0.25">
      <c r="D130" s="2"/>
      <c r="E130" s="2"/>
    </row>
    <row r="131" spans="4:5" x14ac:dyDescent="0.25">
      <c r="D131" s="2"/>
      <c r="E131" s="2"/>
    </row>
    <row r="132" spans="4:5" x14ac:dyDescent="0.25">
      <c r="D132" s="2"/>
      <c r="E132" s="2"/>
    </row>
    <row r="133" spans="4:5" x14ac:dyDescent="0.25">
      <c r="D133" s="2"/>
      <c r="E133" s="2"/>
    </row>
    <row r="134" spans="4:5" x14ac:dyDescent="0.25">
      <c r="D134" s="2"/>
      <c r="E134" s="2"/>
    </row>
    <row r="135" spans="4:5" x14ac:dyDescent="0.25">
      <c r="D135" s="2"/>
      <c r="E135" s="2"/>
    </row>
    <row r="136" spans="4:5" x14ac:dyDescent="0.25">
      <c r="D136" s="2"/>
      <c r="E136" s="2"/>
    </row>
    <row r="137" spans="4:5" x14ac:dyDescent="0.25">
      <c r="D137" s="2"/>
      <c r="E137" s="2"/>
    </row>
    <row r="138" spans="4:5" x14ac:dyDescent="0.25">
      <c r="D138" s="2"/>
      <c r="E138" s="2"/>
    </row>
    <row r="139" spans="4:5" x14ac:dyDescent="0.25">
      <c r="D139" s="2"/>
      <c r="E139" s="2"/>
    </row>
    <row r="140" spans="4:5" x14ac:dyDescent="0.25">
      <c r="D140" s="2"/>
      <c r="E140" s="2"/>
    </row>
    <row r="141" spans="4:5" x14ac:dyDescent="0.25">
      <c r="D141" s="2"/>
      <c r="E141" s="2"/>
    </row>
    <row r="142" spans="4:5" x14ac:dyDescent="0.25">
      <c r="D142" s="2"/>
      <c r="E142" s="2"/>
    </row>
    <row r="143" spans="4:5" x14ac:dyDescent="0.25">
      <c r="D143" s="2"/>
      <c r="E143" s="2"/>
    </row>
    <row r="144" spans="4:5" x14ac:dyDescent="0.25">
      <c r="D144" s="2"/>
      <c r="E144" s="2"/>
    </row>
    <row r="145" spans="4:5" x14ac:dyDescent="0.25">
      <c r="D145" s="2"/>
      <c r="E145" s="2"/>
    </row>
    <row r="146" spans="4:5" x14ac:dyDescent="0.25">
      <c r="D146" s="2"/>
      <c r="E146" s="2"/>
    </row>
    <row r="147" spans="4:5" x14ac:dyDescent="0.25">
      <c r="D147" s="2"/>
      <c r="E147" s="2"/>
    </row>
    <row r="148" spans="4:5" x14ac:dyDescent="0.25">
      <c r="D148" s="2"/>
      <c r="E148" s="2"/>
    </row>
    <row r="149" spans="4:5" x14ac:dyDescent="0.25">
      <c r="D149" s="2"/>
      <c r="E149" s="2"/>
    </row>
    <row r="150" spans="4:5" x14ac:dyDescent="0.25">
      <c r="D150" s="2"/>
      <c r="E150" s="2"/>
    </row>
    <row r="151" spans="4:5" x14ac:dyDescent="0.25">
      <c r="D151" s="2"/>
      <c r="E151" s="2"/>
    </row>
    <row r="152" spans="4:5" x14ac:dyDescent="0.25">
      <c r="D152" s="2"/>
      <c r="E152" s="2"/>
    </row>
    <row r="153" spans="4:5" x14ac:dyDescent="0.25">
      <c r="D153" s="2"/>
      <c r="E153" s="2"/>
    </row>
  </sheetData>
  <phoneticPr fontId="9" type="noConversion"/>
  <pageMargins left="0.70866141732283472" right="0.70866141732283472" top="0.74803149606299213" bottom="0.74803149606299213" header="0.31496062992125984" footer="0.31496062992125984"/>
  <pageSetup paperSize="8" scale="83" fitToWidth="3" fitToHeight="4" orientation="portrait" r:id="rId1"/>
  <headerFooter>
    <oddHeader>&amp;F</oddHeader>
  </headerFooter>
  <colBreaks count="2" manualBreakCount="2">
    <brk id="9" max="1048575" man="1"/>
    <brk id="19" max="1048575" man="1"/>
  </col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E5A3D-CA53-4A79-BA7A-143A71964A4B}">
  <sheetPr>
    <tabColor theme="0" tint="-0.14999847407452621"/>
  </sheetPr>
  <dimension ref="A1:Z153"/>
  <sheetViews>
    <sheetView zoomScale="120" zoomScaleNormal="120" zoomScaleSheetLayoutView="130" workbookViewId="0">
      <pane ySplit="3" topLeftCell="A23" activePane="bottomLeft" state="frozen"/>
      <selection pane="bottomLeft" activeCell="C36" sqref="C36"/>
    </sheetView>
  </sheetViews>
  <sheetFormatPr baseColWidth="10" defaultRowHeight="15" x14ac:dyDescent="0.25"/>
  <cols>
    <col min="1" max="1" width="13" customWidth="1"/>
    <col min="3" max="3" width="13.140625" customWidth="1"/>
    <col min="4" max="5" width="12.85546875" style="1" customWidth="1"/>
    <col min="6" max="7" width="11.42578125" style="1"/>
    <col min="8" max="8" width="12.140625" style="1" customWidth="1"/>
    <col min="12" max="12" width="12.5703125" customWidth="1"/>
    <col min="13" max="14" width="12.140625" style="1" customWidth="1"/>
    <col min="15" max="16" width="13.28515625" style="1" customWidth="1"/>
    <col min="17" max="17" width="14.5703125" customWidth="1"/>
    <col min="18" max="18" width="14.140625" customWidth="1"/>
    <col min="19" max="19" width="26.140625" customWidth="1"/>
    <col min="23" max="23" width="13" customWidth="1"/>
    <col min="24" max="24" width="16.42578125" customWidth="1"/>
    <col min="25" max="25" width="12.42578125" customWidth="1"/>
  </cols>
  <sheetData>
    <row r="1" spans="1:26" x14ac:dyDescent="0.25">
      <c r="A1" s="41" t="s">
        <v>18</v>
      </c>
      <c r="B1" s="40"/>
      <c r="C1" s="40"/>
      <c r="D1" s="40"/>
      <c r="E1" s="40"/>
      <c r="F1" s="40"/>
      <c r="G1" s="40"/>
      <c r="H1" s="40"/>
      <c r="J1" s="39" t="s">
        <v>22</v>
      </c>
      <c r="K1" s="38"/>
      <c r="L1" s="38"/>
      <c r="M1" s="38"/>
      <c r="N1" s="38"/>
      <c r="O1" s="38"/>
      <c r="P1" s="38"/>
      <c r="Q1" s="38"/>
      <c r="R1" s="38"/>
      <c r="S1" s="38"/>
      <c r="U1" s="37" t="s">
        <v>17</v>
      </c>
      <c r="V1" s="36"/>
      <c r="W1" s="36"/>
      <c r="X1" s="36"/>
      <c r="Y1" s="36"/>
      <c r="Z1" s="36"/>
    </row>
    <row r="2" spans="1:26" x14ac:dyDescent="0.25">
      <c r="A2" s="33" t="s">
        <v>15</v>
      </c>
      <c r="B2" s="32"/>
      <c r="C2" s="32"/>
      <c r="D2" s="32"/>
      <c r="E2" s="32"/>
      <c r="F2" s="32"/>
      <c r="G2" s="35" t="s">
        <v>16</v>
      </c>
      <c r="H2" s="34"/>
      <c r="J2" s="33" t="s">
        <v>15</v>
      </c>
      <c r="K2" s="32"/>
      <c r="L2" s="32"/>
      <c r="M2" s="32"/>
      <c r="N2" s="32"/>
      <c r="O2" s="32"/>
      <c r="P2" s="32"/>
      <c r="Q2" s="31" t="s">
        <v>16</v>
      </c>
      <c r="R2" s="30"/>
      <c r="S2" s="30"/>
      <c r="U2" s="29" t="s">
        <v>15</v>
      </c>
      <c r="V2" s="29"/>
      <c r="W2" s="29"/>
      <c r="X2" s="29"/>
      <c r="Y2" s="29"/>
      <c r="Z2" s="29"/>
    </row>
    <row r="3" spans="1:26" ht="150" x14ac:dyDescent="0.25">
      <c r="A3" s="27" t="s">
        <v>7</v>
      </c>
      <c r="B3" s="27" t="s">
        <v>14</v>
      </c>
      <c r="C3" s="27" t="s">
        <v>5</v>
      </c>
      <c r="D3" s="27" t="s">
        <v>4</v>
      </c>
      <c r="E3" s="26" t="s">
        <v>3</v>
      </c>
      <c r="F3" s="27" t="s">
        <v>2</v>
      </c>
      <c r="G3" s="27" t="s">
        <v>13</v>
      </c>
      <c r="H3" s="27" t="s">
        <v>12</v>
      </c>
      <c r="I3" s="28"/>
      <c r="J3" s="27" t="s">
        <v>7</v>
      </c>
      <c r="K3" s="26" t="s">
        <v>11</v>
      </c>
      <c r="L3" s="26" t="s">
        <v>5</v>
      </c>
      <c r="M3" s="25" t="s">
        <v>4</v>
      </c>
      <c r="N3" s="26" t="s">
        <v>3</v>
      </c>
      <c r="O3" s="25" t="s">
        <v>2</v>
      </c>
      <c r="P3" s="45" t="s">
        <v>19</v>
      </c>
      <c r="Q3" s="25" t="s">
        <v>10</v>
      </c>
      <c r="R3" s="25" t="s">
        <v>9</v>
      </c>
      <c r="S3" s="25" t="s">
        <v>8</v>
      </c>
      <c r="U3" s="24" t="s">
        <v>7</v>
      </c>
      <c r="V3" s="23" t="s">
        <v>6</v>
      </c>
      <c r="W3" s="23" t="s">
        <v>5</v>
      </c>
      <c r="X3" s="22" t="s">
        <v>4</v>
      </c>
      <c r="Y3" s="22" t="s">
        <v>3</v>
      </c>
      <c r="Z3" s="22" t="s">
        <v>2</v>
      </c>
    </row>
    <row r="4" spans="1:26" s="16" customFormat="1" ht="30.75" customHeight="1" x14ac:dyDescent="0.25">
      <c r="A4" s="13">
        <v>45566</v>
      </c>
      <c r="B4" s="16">
        <f>56</f>
        <v>56</v>
      </c>
      <c r="C4" s="11">
        <f>Tableau2483[[#This Row],[Date dépôt]]+Tableau2483[[#This Row],[Délais de soutenance (jours)]]</f>
        <v>45622</v>
      </c>
      <c r="D4" s="15" t="s">
        <v>0</v>
      </c>
      <c r="E4" s="12">
        <f>21</f>
        <v>21</v>
      </c>
      <c r="F4" s="15">
        <f>Tableau2483[[#This Row],[1ère date de soutenance disponible]]-21</f>
        <v>45601</v>
      </c>
      <c r="G4" s="15" t="s">
        <v>0</v>
      </c>
      <c r="H4" s="15" t="s">
        <v>0</v>
      </c>
      <c r="I4" s="11"/>
      <c r="J4" s="9">
        <v>45593</v>
      </c>
      <c r="K4" s="70">
        <f t="shared" ref="K4" si="0">56+14</f>
        <v>70</v>
      </c>
      <c r="L4" s="42">
        <f t="shared" ref="L4:L17" si="1">J4+K4</f>
        <v>45663</v>
      </c>
      <c r="M4" s="5" t="s">
        <v>0</v>
      </c>
      <c r="N4" s="6">
        <f t="shared" ref="N4:N17" si="2">L4-O4</f>
        <v>22</v>
      </c>
      <c r="O4" s="44">
        <v>45641</v>
      </c>
      <c r="P4" s="47">
        <f t="shared" ref="P4:P17" si="3">O4-J4-8</f>
        <v>40</v>
      </c>
      <c r="Q4" s="5" t="s">
        <v>0</v>
      </c>
      <c r="R4" s="21" t="s">
        <v>0</v>
      </c>
      <c r="S4" s="14" t="s">
        <v>0</v>
      </c>
      <c r="U4" s="20">
        <v>45297</v>
      </c>
      <c r="V4" s="6">
        <v>56</v>
      </c>
      <c r="W4" s="19">
        <f t="shared" ref="W4:W11" si="4">U4+V4</f>
        <v>45353</v>
      </c>
      <c r="X4" s="12" t="s">
        <v>0</v>
      </c>
      <c r="Y4" s="12">
        <v>21</v>
      </c>
      <c r="Z4" s="11">
        <f t="shared" ref="Z4:Z11" si="5">W4-21</f>
        <v>45332</v>
      </c>
    </row>
    <row r="5" spans="1:26" x14ac:dyDescent="0.25">
      <c r="A5" s="13">
        <v>45567</v>
      </c>
      <c r="B5" s="16">
        <f>56</f>
        <v>56</v>
      </c>
      <c r="C5" s="10">
        <f>Tableau2483[[#This Row],[Date dépôt]]+Tableau2483[[#This Row],[Délais de soutenance (jours)]]</f>
        <v>45623</v>
      </c>
      <c r="D5" s="15" t="s">
        <v>0</v>
      </c>
      <c r="E5" s="12">
        <f>21</f>
        <v>21</v>
      </c>
      <c r="F5" s="2">
        <f>Tableau2483[[#This Row],[1ère date de soutenance disponible]]-21</f>
        <v>45602</v>
      </c>
      <c r="G5" s="15" t="s">
        <v>0</v>
      </c>
      <c r="H5" s="15" t="s">
        <v>0</v>
      </c>
      <c r="I5" s="10"/>
      <c r="J5" s="9">
        <v>45594</v>
      </c>
      <c r="K5" s="71">
        <f>K4-1</f>
        <v>69</v>
      </c>
      <c r="L5" s="43">
        <f t="shared" si="1"/>
        <v>45663</v>
      </c>
      <c r="M5" s="4" t="s">
        <v>0</v>
      </c>
      <c r="N5" s="6">
        <f t="shared" si="2"/>
        <v>22</v>
      </c>
      <c r="O5" s="44">
        <v>45641</v>
      </c>
      <c r="P5" s="47">
        <f t="shared" si="3"/>
        <v>39</v>
      </c>
      <c r="Q5" s="4" t="s">
        <v>0</v>
      </c>
      <c r="R5" s="3" t="s">
        <v>0</v>
      </c>
      <c r="S5" s="14" t="s">
        <v>0</v>
      </c>
      <c r="U5" s="18">
        <v>45298</v>
      </c>
      <c r="V5" s="8">
        <v>56</v>
      </c>
      <c r="W5" s="7">
        <f t="shared" si="4"/>
        <v>45354</v>
      </c>
      <c r="X5" s="12" t="s">
        <v>0</v>
      </c>
      <c r="Y5" s="12">
        <v>21</v>
      </c>
      <c r="Z5" s="11">
        <f t="shared" si="5"/>
        <v>45333</v>
      </c>
    </row>
    <row r="6" spans="1:26" x14ac:dyDescent="0.25">
      <c r="A6" s="13">
        <v>45568</v>
      </c>
      <c r="B6" s="16">
        <f>56</f>
        <v>56</v>
      </c>
      <c r="C6" s="10">
        <f>Tableau2483[[#This Row],[Date dépôt]]+Tableau2483[[#This Row],[Délais de soutenance (jours)]]</f>
        <v>45624</v>
      </c>
      <c r="D6" s="15" t="s">
        <v>0</v>
      </c>
      <c r="E6" s="12">
        <f>21</f>
        <v>21</v>
      </c>
      <c r="F6" s="2">
        <f>Tableau2483[[#This Row],[1ère date de soutenance disponible]]-21</f>
        <v>45603</v>
      </c>
      <c r="G6" s="15" t="s">
        <v>0</v>
      </c>
      <c r="H6" s="15" t="s">
        <v>0</v>
      </c>
      <c r="I6" s="10"/>
      <c r="J6" s="9">
        <v>45595</v>
      </c>
      <c r="K6" s="71">
        <f t="shared" ref="K6:K17" si="6">K5-1</f>
        <v>68</v>
      </c>
      <c r="L6" s="43">
        <f t="shared" si="1"/>
        <v>45663</v>
      </c>
      <c r="M6" s="4" t="s">
        <v>0</v>
      </c>
      <c r="N6" s="6">
        <f t="shared" si="2"/>
        <v>22</v>
      </c>
      <c r="O6" s="44">
        <v>45641</v>
      </c>
      <c r="P6" s="47">
        <f t="shared" si="3"/>
        <v>38</v>
      </c>
      <c r="Q6" s="4" t="s">
        <v>0</v>
      </c>
      <c r="R6" s="3" t="s">
        <v>0</v>
      </c>
      <c r="S6" s="14" t="s">
        <v>0</v>
      </c>
      <c r="U6" s="18">
        <v>45299</v>
      </c>
      <c r="V6" s="8">
        <v>56</v>
      </c>
      <c r="W6" s="7">
        <f t="shared" si="4"/>
        <v>45355</v>
      </c>
      <c r="X6" s="12" t="s">
        <v>0</v>
      </c>
      <c r="Y6" s="12">
        <v>21</v>
      </c>
      <c r="Z6" s="11">
        <f t="shared" si="5"/>
        <v>45334</v>
      </c>
    </row>
    <row r="7" spans="1:26" x14ac:dyDescent="0.25">
      <c r="A7" s="13">
        <v>45569</v>
      </c>
      <c r="B7" s="16">
        <f>56</f>
        <v>56</v>
      </c>
      <c r="C7" s="10">
        <f>Tableau2483[[#This Row],[Date dépôt]]+Tableau2483[[#This Row],[Délais de soutenance (jours)]]</f>
        <v>45625</v>
      </c>
      <c r="D7" s="15" t="s">
        <v>0</v>
      </c>
      <c r="E7" s="12">
        <f>21</f>
        <v>21</v>
      </c>
      <c r="F7" s="2">
        <f>Tableau2483[[#This Row],[1ère date de soutenance disponible]]-21</f>
        <v>45604</v>
      </c>
      <c r="G7" s="15" t="s">
        <v>0</v>
      </c>
      <c r="H7" s="15" t="s">
        <v>0</v>
      </c>
      <c r="I7" s="10"/>
      <c r="J7" s="9">
        <v>45596</v>
      </c>
      <c r="K7" s="71">
        <f t="shared" si="6"/>
        <v>67</v>
      </c>
      <c r="L7" s="43">
        <f t="shared" si="1"/>
        <v>45663</v>
      </c>
      <c r="M7" s="4" t="s">
        <v>0</v>
      </c>
      <c r="N7" s="6">
        <f t="shared" si="2"/>
        <v>22</v>
      </c>
      <c r="O7" s="44">
        <v>45641</v>
      </c>
      <c r="P7" s="47">
        <f t="shared" si="3"/>
        <v>37</v>
      </c>
      <c r="Q7" s="4" t="s">
        <v>0</v>
      </c>
      <c r="R7" s="3" t="s">
        <v>0</v>
      </c>
      <c r="S7" s="14" t="s">
        <v>0</v>
      </c>
      <c r="U7" s="18">
        <v>45300</v>
      </c>
      <c r="V7" s="8">
        <v>56</v>
      </c>
      <c r="W7" s="7">
        <f t="shared" si="4"/>
        <v>45356</v>
      </c>
      <c r="X7" s="12" t="s">
        <v>0</v>
      </c>
      <c r="Y7" s="12">
        <v>21</v>
      </c>
      <c r="Z7" s="11">
        <f t="shared" si="5"/>
        <v>45335</v>
      </c>
    </row>
    <row r="8" spans="1:26" x14ac:dyDescent="0.25">
      <c r="A8" s="13">
        <v>45570</v>
      </c>
      <c r="B8" s="16">
        <f>56</f>
        <v>56</v>
      </c>
      <c r="C8" s="10">
        <f>Tableau2483[[#This Row],[Date dépôt]]+Tableau2483[[#This Row],[Délais de soutenance (jours)]]</f>
        <v>45626</v>
      </c>
      <c r="D8" s="15" t="s">
        <v>0</v>
      </c>
      <c r="E8" s="12">
        <f>21</f>
        <v>21</v>
      </c>
      <c r="F8" s="2">
        <f>Tableau2483[[#This Row],[1ère date de soutenance disponible]]-21</f>
        <v>45605</v>
      </c>
      <c r="G8" s="15" t="s">
        <v>0</v>
      </c>
      <c r="H8" s="15" t="s">
        <v>0</v>
      </c>
      <c r="I8" s="10"/>
      <c r="J8" s="9">
        <v>45597</v>
      </c>
      <c r="K8" s="71">
        <f t="shared" si="6"/>
        <v>66</v>
      </c>
      <c r="L8" s="43">
        <f t="shared" si="1"/>
        <v>45663</v>
      </c>
      <c r="M8" s="4" t="s">
        <v>0</v>
      </c>
      <c r="N8" s="6">
        <f t="shared" si="2"/>
        <v>22</v>
      </c>
      <c r="O8" s="44">
        <v>45641</v>
      </c>
      <c r="P8" s="47">
        <f t="shared" si="3"/>
        <v>36</v>
      </c>
      <c r="Q8" s="4" t="s">
        <v>0</v>
      </c>
      <c r="R8" s="3" t="s">
        <v>0</v>
      </c>
      <c r="S8" s="14" t="s">
        <v>0</v>
      </c>
      <c r="U8" s="18">
        <v>45301</v>
      </c>
      <c r="V8" s="8">
        <v>56</v>
      </c>
      <c r="W8" s="7">
        <f t="shared" si="4"/>
        <v>45357</v>
      </c>
      <c r="X8" s="12" t="s">
        <v>0</v>
      </c>
      <c r="Y8" s="12">
        <v>21</v>
      </c>
      <c r="Z8" s="11">
        <f t="shared" si="5"/>
        <v>45336</v>
      </c>
    </row>
    <row r="9" spans="1:26" x14ac:dyDescent="0.25">
      <c r="A9" s="13">
        <v>45571</v>
      </c>
      <c r="B9" s="16">
        <f>56</f>
        <v>56</v>
      </c>
      <c r="C9" s="10">
        <f>Tableau2483[[#This Row],[Date dépôt]]+Tableau2483[[#This Row],[Délais de soutenance (jours)]]</f>
        <v>45627</v>
      </c>
      <c r="D9" s="15" t="s">
        <v>0</v>
      </c>
      <c r="E9" s="12">
        <f>21</f>
        <v>21</v>
      </c>
      <c r="F9" s="2">
        <f>Tableau2483[[#This Row],[1ère date de soutenance disponible]]-21</f>
        <v>45606</v>
      </c>
      <c r="G9" s="15" t="s">
        <v>0</v>
      </c>
      <c r="H9" s="15" t="s">
        <v>0</v>
      </c>
      <c r="I9" s="10"/>
      <c r="J9" s="9">
        <v>45598</v>
      </c>
      <c r="K9" s="71">
        <f t="shared" si="6"/>
        <v>65</v>
      </c>
      <c r="L9" s="43">
        <f t="shared" si="1"/>
        <v>45663</v>
      </c>
      <c r="M9" s="4" t="s">
        <v>0</v>
      </c>
      <c r="N9" s="6">
        <f t="shared" si="2"/>
        <v>22</v>
      </c>
      <c r="O9" s="44">
        <v>45641</v>
      </c>
      <c r="P9" s="47">
        <f t="shared" si="3"/>
        <v>35</v>
      </c>
      <c r="Q9" s="4" t="s">
        <v>0</v>
      </c>
      <c r="R9" s="3" t="s">
        <v>0</v>
      </c>
      <c r="S9" s="14" t="s">
        <v>0</v>
      </c>
      <c r="U9" s="18">
        <v>45302</v>
      </c>
      <c r="V9" s="8">
        <v>56</v>
      </c>
      <c r="W9" s="7">
        <f t="shared" si="4"/>
        <v>45358</v>
      </c>
      <c r="X9" s="12" t="s">
        <v>0</v>
      </c>
      <c r="Y9" s="12">
        <v>21</v>
      </c>
      <c r="Z9" s="11">
        <f t="shared" si="5"/>
        <v>45337</v>
      </c>
    </row>
    <row r="10" spans="1:26" x14ac:dyDescent="0.25">
      <c r="A10" s="13">
        <v>45572</v>
      </c>
      <c r="B10" s="16">
        <f>56</f>
        <v>56</v>
      </c>
      <c r="C10" s="10">
        <f>Tableau2483[[#This Row],[Date dépôt]]+Tableau2483[[#This Row],[Délais de soutenance (jours)]]</f>
        <v>45628</v>
      </c>
      <c r="D10" s="15" t="s">
        <v>0</v>
      </c>
      <c r="E10" s="12">
        <f>21</f>
        <v>21</v>
      </c>
      <c r="F10" s="2">
        <f>Tableau2483[[#This Row],[1ère date de soutenance disponible]]-21</f>
        <v>45607</v>
      </c>
      <c r="G10" s="15" t="s">
        <v>0</v>
      </c>
      <c r="H10" s="15" t="s">
        <v>0</v>
      </c>
      <c r="I10" s="10"/>
      <c r="J10" s="9">
        <v>45599</v>
      </c>
      <c r="K10" s="71">
        <f t="shared" si="6"/>
        <v>64</v>
      </c>
      <c r="L10" s="43">
        <f t="shared" si="1"/>
        <v>45663</v>
      </c>
      <c r="M10" s="4" t="s">
        <v>0</v>
      </c>
      <c r="N10" s="6">
        <f t="shared" si="2"/>
        <v>22</v>
      </c>
      <c r="O10" s="44">
        <v>45641</v>
      </c>
      <c r="P10" s="47">
        <f t="shared" si="3"/>
        <v>34</v>
      </c>
      <c r="Q10" s="4" t="s">
        <v>0</v>
      </c>
      <c r="R10" s="3" t="s">
        <v>0</v>
      </c>
      <c r="S10" s="14" t="s">
        <v>0</v>
      </c>
      <c r="U10" s="18">
        <v>45303</v>
      </c>
      <c r="V10" s="8">
        <v>56</v>
      </c>
      <c r="W10" s="7">
        <f t="shared" si="4"/>
        <v>45359</v>
      </c>
      <c r="X10" s="12" t="s">
        <v>0</v>
      </c>
      <c r="Y10" s="12">
        <v>21</v>
      </c>
      <c r="Z10" s="11">
        <f t="shared" si="5"/>
        <v>45338</v>
      </c>
    </row>
    <row r="11" spans="1:26" x14ac:dyDescent="0.25">
      <c r="A11" s="13">
        <v>45573</v>
      </c>
      <c r="B11" s="16">
        <f>56</f>
        <v>56</v>
      </c>
      <c r="C11" s="10">
        <f>Tableau2483[[#This Row],[Date dépôt]]+Tableau2483[[#This Row],[Délais de soutenance (jours)]]</f>
        <v>45629</v>
      </c>
      <c r="D11" s="15" t="s">
        <v>0</v>
      </c>
      <c r="E11" s="12">
        <f>21</f>
        <v>21</v>
      </c>
      <c r="F11" s="2">
        <f>Tableau2483[[#This Row],[1ère date de soutenance disponible]]-21</f>
        <v>45608</v>
      </c>
      <c r="G11" s="15" t="s">
        <v>0</v>
      </c>
      <c r="H11" s="15" t="s">
        <v>0</v>
      </c>
      <c r="I11" s="10"/>
      <c r="J11" s="9">
        <v>45600</v>
      </c>
      <c r="K11" s="71">
        <f t="shared" si="6"/>
        <v>63</v>
      </c>
      <c r="L11" s="43">
        <f t="shared" si="1"/>
        <v>45663</v>
      </c>
      <c r="M11" s="4" t="s">
        <v>0</v>
      </c>
      <c r="N11" s="6">
        <f t="shared" si="2"/>
        <v>22</v>
      </c>
      <c r="O11" s="44">
        <v>45641</v>
      </c>
      <c r="P11" s="47">
        <f t="shared" si="3"/>
        <v>33</v>
      </c>
      <c r="Q11" s="4" t="s">
        <v>0</v>
      </c>
      <c r="R11" s="3" t="s">
        <v>0</v>
      </c>
      <c r="S11" s="14" t="s">
        <v>0</v>
      </c>
      <c r="U11" s="18">
        <v>45304</v>
      </c>
      <c r="V11" s="8">
        <v>56</v>
      </c>
      <c r="W11" s="7">
        <f t="shared" si="4"/>
        <v>45360</v>
      </c>
      <c r="X11" s="12" t="s">
        <v>0</v>
      </c>
      <c r="Y11" s="12">
        <v>21</v>
      </c>
      <c r="Z11" s="11">
        <f t="shared" si="5"/>
        <v>45339</v>
      </c>
    </row>
    <row r="12" spans="1:26" x14ac:dyDescent="0.25">
      <c r="A12" s="13">
        <v>45574</v>
      </c>
      <c r="B12" s="16">
        <f>56</f>
        <v>56</v>
      </c>
      <c r="C12" s="10">
        <f>Tableau2483[[#This Row],[Date dépôt]]+Tableau2483[[#This Row],[Délais de soutenance (jours)]]</f>
        <v>45630</v>
      </c>
      <c r="D12" s="15" t="s">
        <v>0</v>
      </c>
      <c r="E12" s="12">
        <f>21</f>
        <v>21</v>
      </c>
      <c r="F12" s="2">
        <f>Tableau2483[[#This Row],[1ère date de soutenance disponible]]-21</f>
        <v>45609</v>
      </c>
      <c r="G12" s="15" t="s">
        <v>0</v>
      </c>
      <c r="H12" s="15" t="s">
        <v>0</v>
      </c>
      <c r="I12" s="10"/>
      <c r="J12" s="9">
        <v>45601</v>
      </c>
      <c r="K12" s="71">
        <f t="shared" si="6"/>
        <v>62</v>
      </c>
      <c r="L12" s="43">
        <f t="shared" si="1"/>
        <v>45663</v>
      </c>
      <c r="M12" s="4" t="s">
        <v>0</v>
      </c>
      <c r="N12" s="6">
        <f t="shared" si="2"/>
        <v>22</v>
      </c>
      <c r="O12" s="44">
        <v>45641</v>
      </c>
      <c r="P12" s="47">
        <f t="shared" si="3"/>
        <v>32</v>
      </c>
      <c r="Q12" s="4" t="s">
        <v>0</v>
      </c>
      <c r="R12" s="3" t="s">
        <v>0</v>
      </c>
      <c r="S12" s="14" t="s">
        <v>0</v>
      </c>
      <c r="U12" s="17" t="s">
        <v>1</v>
      </c>
      <c r="X12" s="12"/>
      <c r="Y12" s="12"/>
      <c r="Z12" s="11"/>
    </row>
    <row r="13" spans="1:26" x14ac:dyDescent="0.25">
      <c r="A13" s="13">
        <v>45575</v>
      </c>
      <c r="B13" s="16">
        <f>56</f>
        <v>56</v>
      </c>
      <c r="C13" s="10">
        <f>Tableau2483[[#This Row],[Date dépôt]]+Tableau2483[[#This Row],[Délais de soutenance (jours)]]</f>
        <v>45631</v>
      </c>
      <c r="D13" s="15" t="s">
        <v>0</v>
      </c>
      <c r="E13" s="12">
        <f>21</f>
        <v>21</v>
      </c>
      <c r="F13" s="2">
        <f>Tableau2483[[#This Row],[1ère date de soutenance disponible]]-21</f>
        <v>45610</v>
      </c>
      <c r="G13" s="15" t="s">
        <v>0</v>
      </c>
      <c r="H13" s="15" t="s">
        <v>0</v>
      </c>
      <c r="I13" s="10"/>
      <c r="J13" s="9">
        <v>45602</v>
      </c>
      <c r="K13" s="71">
        <f t="shared" si="6"/>
        <v>61</v>
      </c>
      <c r="L13" s="43">
        <f t="shared" si="1"/>
        <v>45663</v>
      </c>
      <c r="M13" s="4" t="s">
        <v>0</v>
      </c>
      <c r="N13" s="6">
        <f t="shared" si="2"/>
        <v>22</v>
      </c>
      <c r="O13" s="44">
        <v>45641</v>
      </c>
      <c r="P13" s="47">
        <f t="shared" si="3"/>
        <v>31</v>
      </c>
      <c r="Q13" s="4" t="s">
        <v>0</v>
      </c>
      <c r="R13" s="3" t="s">
        <v>0</v>
      </c>
      <c r="S13" s="14" t="s">
        <v>0</v>
      </c>
      <c r="X13" s="12"/>
      <c r="Y13" s="12"/>
      <c r="Z13" s="11"/>
    </row>
    <row r="14" spans="1:26" x14ac:dyDescent="0.25">
      <c r="A14" s="13">
        <v>45576</v>
      </c>
      <c r="B14" s="16">
        <f>56</f>
        <v>56</v>
      </c>
      <c r="C14" s="10">
        <f>Tableau2483[[#This Row],[Date dépôt]]+Tableau2483[[#This Row],[Délais de soutenance (jours)]]</f>
        <v>45632</v>
      </c>
      <c r="D14" s="15" t="s">
        <v>0</v>
      </c>
      <c r="E14" s="12">
        <f>21</f>
        <v>21</v>
      </c>
      <c r="F14" s="2">
        <f>Tableau2483[[#This Row],[1ère date de soutenance disponible]]-21</f>
        <v>45611</v>
      </c>
      <c r="G14" s="15" t="s">
        <v>0</v>
      </c>
      <c r="H14" s="15" t="s">
        <v>0</v>
      </c>
      <c r="I14" s="10"/>
      <c r="J14" s="9">
        <v>45603</v>
      </c>
      <c r="K14" s="71">
        <f t="shared" si="6"/>
        <v>60</v>
      </c>
      <c r="L14" s="43">
        <f t="shared" si="1"/>
        <v>45663</v>
      </c>
      <c r="M14" s="4" t="s">
        <v>0</v>
      </c>
      <c r="N14" s="6">
        <f t="shared" si="2"/>
        <v>22</v>
      </c>
      <c r="O14" s="44">
        <v>45641</v>
      </c>
      <c r="P14" s="47">
        <f t="shared" si="3"/>
        <v>30</v>
      </c>
      <c r="Q14" s="4" t="s">
        <v>0</v>
      </c>
      <c r="R14" s="3" t="s">
        <v>0</v>
      </c>
      <c r="S14" s="14" t="s">
        <v>0</v>
      </c>
      <c r="X14" s="12"/>
      <c r="Y14" s="12"/>
      <c r="Z14" s="11"/>
    </row>
    <row r="15" spans="1:26" x14ac:dyDescent="0.25">
      <c r="A15" s="13">
        <v>45577</v>
      </c>
      <c r="B15" s="16">
        <f>56</f>
        <v>56</v>
      </c>
      <c r="C15" s="10">
        <f>Tableau2483[[#This Row],[Date dépôt]]+Tableau2483[[#This Row],[Délais de soutenance (jours)]]</f>
        <v>45633</v>
      </c>
      <c r="D15" s="15" t="s">
        <v>0</v>
      </c>
      <c r="E15" s="12">
        <f>21</f>
        <v>21</v>
      </c>
      <c r="F15" s="2">
        <f>Tableau2483[[#This Row],[1ère date de soutenance disponible]]-21</f>
        <v>45612</v>
      </c>
      <c r="G15" s="15" t="s">
        <v>0</v>
      </c>
      <c r="H15" s="15" t="s">
        <v>0</v>
      </c>
      <c r="I15" s="10"/>
      <c r="J15" s="9">
        <v>45604</v>
      </c>
      <c r="K15" s="71">
        <f>K14-1</f>
        <v>59</v>
      </c>
      <c r="L15" s="43">
        <f t="shared" si="1"/>
        <v>45663</v>
      </c>
      <c r="M15" s="4" t="s">
        <v>0</v>
      </c>
      <c r="N15" s="6">
        <f t="shared" si="2"/>
        <v>22</v>
      </c>
      <c r="O15" s="44">
        <v>45641</v>
      </c>
      <c r="P15" s="47">
        <f t="shared" si="3"/>
        <v>29</v>
      </c>
      <c r="Q15" s="4" t="s">
        <v>0</v>
      </c>
      <c r="R15" s="3" t="s">
        <v>0</v>
      </c>
      <c r="S15" s="14" t="s">
        <v>0</v>
      </c>
      <c r="X15" s="12"/>
      <c r="Y15" s="12"/>
      <c r="Z15" s="11"/>
    </row>
    <row r="16" spans="1:26" x14ac:dyDescent="0.25">
      <c r="A16" s="13">
        <v>45578</v>
      </c>
      <c r="B16" s="16">
        <f>56</f>
        <v>56</v>
      </c>
      <c r="C16" s="10">
        <f>Tableau2483[[#This Row],[Date dépôt]]+Tableau2483[[#This Row],[Délais de soutenance (jours)]]</f>
        <v>45634</v>
      </c>
      <c r="D16" s="15" t="s">
        <v>0</v>
      </c>
      <c r="E16" s="12">
        <f>21</f>
        <v>21</v>
      </c>
      <c r="F16" s="2">
        <f>Tableau2483[[#This Row],[1ère date de soutenance disponible]]-21</f>
        <v>45613</v>
      </c>
      <c r="G16" s="15" t="s">
        <v>0</v>
      </c>
      <c r="H16" s="15" t="s">
        <v>0</v>
      </c>
      <c r="I16" s="10"/>
      <c r="J16" s="9">
        <v>45605</v>
      </c>
      <c r="K16" s="71">
        <f t="shared" si="6"/>
        <v>58</v>
      </c>
      <c r="L16" s="43">
        <f t="shared" si="1"/>
        <v>45663</v>
      </c>
      <c r="M16" s="4" t="s">
        <v>0</v>
      </c>
      <c r="N16" s="6">
        <f t="shared" si="2"/>
        <v>22</v>
      </c>
      <c r="O16" s="44">
        <v>45641</v>
      </c>
      <c r="P16" s="47">
        <f t="shared" si="3"/>
        <v>28</v>
      </c>
      <c r="Q16" s="4" t="s">
        <v>0</v>
      </c>
      <c r="R16" s="3" t="s">
        <v>0</v>
      </c>
      <c r="S16" s="14" t="s">
        <v>0</v>
      </c>
      <c r="X16" s="12"/>
      <c r="Y16" s="12"/>
      <c r="Z16" s="11"/>
    </row>
    <row r="17" spans="1:26" x14ac:dyDescent="0.25">
      <c r="A17" s="13">
        <v>45579</v>
      </c>
      <c r="B17" s="16">
        <f>56</f>
        <v>56</v>
      </c>
      <c r="C17" s="10">
        <f>Tableau2483[[#This Row],[Date dépôt]]+Tableau2483[[#This Row],[Délais de soutenance (jours)]]</f>
        <v>45635</v>
      </c>
      <c r="D17" s="15" t="s">
        <v>0</v>
      </c>
      <c r="E17" s="12">
        <f>21</f>
        <v>21</v>
      </c>
      <c r="F17" s="2">
        <f>Tableau2483[[#This Row],[1ère date de soutenance disponible]]-21</f>
        <v>45614</v>
      </c>
      <c r="G17" s="15" t="s">
        <v>0</v>
      </c>
      <c r="H17" s="15" t="s">
        <v>0</v>
      </c>
      <c r="I17" s="10"/>
      <c r="J17" s="48">
        <v>45606</v>
      </c>
      <c r="K17" s="72">
        <f t="shared" si="6"/>
        <v>57</v>
      </c>
      <c r="L17" s="49">
        <f t="shared" si="1"/>
        <v>45663</v>
      </c>
      <c r="M17" s="50" t="s">
        <v>0</v>
      </c>
      <c r="N17" s="51">
        <f t="shared" si="2"/>
        <v>22</v>
      </c>
      <c r="O17" s="52">
        <v>45641</v>
      </c>
      <c r="P17" s="53">
        <f t="shared" si="3"/>
        <v>27</v>
      </c>
      <c r="Q17" s="50" t="s">
        <v>0</v>
      </c>
      <c r="R17" s="54" t="s">
        <v>0</v>
      </c>
      <c r="S17" s="14" t="s">
        <v>0</v>
      </c>
      <c r="X17" s="12"/>
      <c r="Y17" s="12"/>
      <c r="Z17" s="11"/>
    </row>
    <row r="18" spans="1:26" x14ac:dyDescent="0.25">
      <c r="A18" s="13">
        <v>45580</v>
      </c>
      <c r="B18" s="16">
        <f>56</f>
        <v>56</v>
      </c>
      <c r="C18" s="11">
        <f>Tableau2483[[#This Row],[Date dépôt]]+Tableau2483[[#This Row],[Délais de soutenance (jours)]]</f>
        <v>45636</v>
      </c>
      <c r="D18" s="15" t="s">
        <v>0</v>
      </c>
      <c r="E18" s="12">
        <f>21</f>
        <v>21</v>
      </c>
      <c r="F18" s="15">
        <f>Tableau2483[[#This Row],[1ère date de soutenance disponible]]-21</f>
        <v>45615</v>
      </c>
      <c r="G18" s="15" t="s">
        <v>0</v>
      </c>
      <c r="H18" s="15" t="s">
        <v>0</v>
      </c>
      <c r="I18" s="73"/>
      <c r="X18" s="12"/>
      <c r="Y18" s="12"/>
      <c r="Z18" s="11"/>
    </row>
    <row r="19" spans="1:26" x14ac:dyDescent="0.25">
      <c r="A19" s="13">
        <v>45581</v>
      </c>
      <c r="B19">
        <v>56</v>
      </c>
      <c r="C19" s="10">
        <f>Tableau2483[[#This Row],[Date dépôt]]+Tableau2483[[#This Row],[Délais de soutenance (jours)]]</f>
        <v>45637</v>
      </c>
      <c r="D19" s="2" t="s">
        <v>0</v>
      </c>
      <c r="E19" s="12">
        <f>21</f>
        <v>21</v>
      </c>
      <c r="F19" s="2">
        <f>Tableau2483[[#This Row],[1ère date de soutenance disponible]]-21</f>
        <v>45616</v>
      </c>
      <c r="G19" s="2" t="s">
        <v>0</v>
      </c>
      <c r="H19" s="2" t="s">
        <v>0</v>
      </c>
      <c r="I19" s="10"/>
      <c r="J19" s="92" t="s">
        <v>20</v>
      </c>
      <c r="K19" s="92"/>
      <c r="L19" s="92"/>
      <c r="M19" s="93"/>
      <c r="N19" s="93"/>
      <c r="O19" s="93"/>
      <c r="P19" s="93"/>
      <c r="Q19" s="92"/>
      <c r="R19" s="92"/>
      <c r="S19" s="92"/>
      <c r="X19" s="12"/>
      <c r="Y19" s="12"/>
      <c r="Z19" s="11"/>
    </row>
    <row r="20" spans="1:26" x14ac:dyDescent="0.25">
      <c r="A20" s="13">
        <v>45582</v>
      </c>
      <c r="B20">
        <v>56</v>
      </c>
      <c r="C20" s="10">
        <f>Tableau2483[[#This Row],[Date dépôt]]+Tableau2483[[#This Row],[Délais de soutenance (jours)]]</f>
        <v>45638</v>
      </c>
      <c r="D20" s="2" t="s">
        <v>0</v>
      </c>
      <c r="E20" s="12">
        <f>21</f>
        <v>21</v>
      </c>
      <c r="F20" s="2">
        <f>Tableau2483[[#This Row],[1ère date de soutenance disponible]]-21</f>
        <v>45617</v>
      </c>
      <c r="G20" s="2" t="s">
        <v>0</v>
      </c>
      <c r="H20" s="2" t="s">
        <v>0</v>
      </c>
      <c r="I20" s="10"/>
      <c r="X20" s="12"/>
      <c r="Y20" s="12"/>
      <c r="Z20" s="11"/>
    </row>
    <row r="21" spans="1:26" ht="15.75" thickBot="1" x14ac:dyDescent="0.3">
      <c r="A21" s="13">
        <v>45583</v>
      </c>
      <c r="B21">
        <v>56</v>
      </c>
      <c r="C21" s="10">
        <f>Tableau2483[[#This Row],[Date dépôt]]+Tableau2483[[#This Row],[Délais de soutenance (jours)]]</f>
        <v>45639</v>
      </c>
      <c r="D21" s="2" t="s">
        <v>0</v>
      </c>
      <c r="E21" s="12">
        <f>21</f>
        <v>21</v>
      </c>
      <c r="F21" s="2">
        <f>Tableau2483[[#This Row],[1ère date de soutenance disponible]]-21</f>
        <v>45618</v>
      </c>
      <c r="G21" s="2" t="s">
        <v>0</v>
      </c>
      <c r="H21" s="2" t="s">
        <v>0</v>
      </c>
      <c r="I21" s="10"/>
      <c r="J21" t="s">
        <v>21</v>
      </c>
      <c r="X21" s="12"/>
      <c r="Y21" s="12"/>
      <c r="Z21" s="11"/>
    </row>
    <row r="22" spans="1:26" x14ac:dyDescent="0.25">
      <c r="A22" s="13">
        <v>45584</v>
      </c>
      <c r="B22">
        <v>56</v>
      </c>
      <c r="C22" s="10">
        <f>Tableau2483[[#This Row],[Date dépôt]]+Tableau2483[[#This Row],[Délais de soutenance (jours)]]</f>
        <v>45640</v>
      </c>
      <c r="D22" s="2" t="s">
        <v>0</v>
      </c>
      <c r="E22" s="12">
        <f>21</f>
        <v>21</v>
      </c>
      <c r="F22" s="2">
        <f>Tableau2483[[#This Row],[1ère date de soutenance disponible]]-21</f>
        <v>45619</v>
      </c>
      <c r="G22" s="2" t="s">
        <v>0</v>
      </c>
      <c r="H22" s="2" t="s">
        <v>0</v>
      </c>
      <c r="I22" s="10"/>
      <c r="J22" s="65">
        <v>45607</v>
      </c>
      <c r="K22" s="88">
        <v>70</v>
      </c>
      <c r="L22" s="89">
        <f t="shared" ref="L22:L71" si="7">J22+K22</f>
        <v>45677</v>
      </c>
      <c r="M22" s="90" t="s">
        <v>0</v>
      </c>
      <c r="N22" s="78">
        <v>14</v>
      </c>
      <c r="O22" s="76">
        <f t="shared" ref="O22:O77" si="8">L22-N22</f>
        <v>45663</v>
      </c>
      <c r="P22" s="66">
        <f t="shared" ref="P22:P71" si="9">O22-J22-8</f>
        <v>48</v>
      </c>
      <c r="Q22" s="91" t="s">
        <v>0</v>
      </c>
      <c r="R22" s="91" t="s">
        <v>0</v>
      </c>
      <c r="S22" s="55" t="s">
        <v>0</v>
      </c>
      <c r="X22" s="12"/>
      <c r="Y22" s="12"/>
      <c r="Z22" s="11"/>
    </row>
    <row r="23" spans="1:26" x14ac:dyDescent="0.25">
      <c r="A23" s="13">
        <v>45585</v>
      </c>
      <c r="B23">
        <v>56</v>
      </c>
      <c r="C23" s="10">
        <f>Tableau2483[[#This Row],[Date dépôt]]+Tableau2483[[#This Row],[Délais de soutenance (jours)]]</f>
        <v>45641</v>
      </c>
      <c r="D23" s="2" t="s">
        <v>0</v>
      </c>
      <c r="E23" s="12">
        <f>21</f>
        <v>21</v>
      </c>
      <c r="F23" s="2">
        <f>Tableau2483[[#This Row],[1ère date de soutenance disponible]]-21</f>
        <v>45620</v>
      </c>
      <c r="G23" s="2" t="s">
        <v>0</v>
      </c>
      <c r="H23" s="2" t="s">
        <v>0</v>
      </c>
      <c r="I23" s="10"/>
      <c r="J23" s="67">
        <v>45608</v>
      </c>
      <c r="K23" s="85">
        <v>70</v>
      </c>
      <c r="L23" s="74">
        <f t="shared" si="7"/>
        <v>45678</v>
      </c>
      <c r="M23" s="75" t="s">
        <v>0</v>
      </c>
      <c r="N23" s="79">
        <v>14</v>
      </c>
      <c r="O23" s="77">
        <f t="shared" si="8"/>
        <v>45664</v>
      </c>
      <c r="P23" s="62">
        <f t="shared" si="9"/>
        <v>48</v>
      </c>
      <c r="Q23" s="59" t="s">
        <v>0</v>
      </c>
      <c r="R23" s="59" t="s">
        <v>0</v>
      </c>
      <c r="S23" s="56" t="s">
        <v>0</v>
      </c>
      <c r="X23" s="12"/>
      <c r="Y23" s="12"/>
      <c r="Z23" s="11"/>
    </row>
    <row r="24" spans="1:26" x14ac:dyDescent="0.25">
      <c r="A24" s="13">
        <v>45586</v>
      </c>
      <c r="B24">
        <v>56</v>
      </c>
      <c r="C24" s="10">
        <f>Tableau2483[[#This Row],[Date dépôt]]+Tableau2483[[#This Row],[Délais de soutenance (jours)]]</f>
        <v>45642</v>
      </c>
      <c r="D24" s="2" t="s">
        <v>0</v>
      </c>
      <c r="E24" s="12">
        <f>21</f>
        <v>21</v>
      </c>
      <c r="F24" s="2">
        <f>Tableau2483[[#This Row],[1ère date de soutenance disponible]]-21</f>
        <v>45621</v>
      </c>
      <c r="G24" s="2" t="s">
        <v>0</v>
      </c>
      <c r="H24" s="2" t="s">
        <v>0</v>
      </c>
      <c r="I24" s="10"/>
      <c r="J24" s="67">
        <v>45609</v>
      </c>
      <c r="K24" s="85">
        <v>70</v>
      </c>
      <c r="L24" s="74">
        <f t="shared" si="7"/>
        <v>45679</v>
      </c>
      <c r="M24" s="75" t="s">
        <v>0</v>
      </c>
      <c r="N24" s="79">
        <v>14</v>
      </c>
      <c r="O24" s="77">
        <f t="shared" si="8"/>
        <v>45665</v>
      </c>
      <c r="P24" s="62">
        <f t="shared" si="9"/>
        <v>48</v>
      </c>
      <c r="Q24" s="59" t="s">
        <v>0</v>
      </c>
      <c r="R24" s="59" t="s">
        <v>0</v>
      </c>
      <c r="S24" s="56" t="s">
        <v>0</v>
      </c>
      <c r="X24" s="12"/>
      <c r="Y24" s="12"/>
      <c r="Z24" s="11"/>
    </row>
    <row r="25" spans="1:26" x14ac:dyDescent="0.25">
      <c r="A25" s="13">
        <v>45587</v>
      </c>
      <c r="B25">
        <v>56</v>
      </c>
      <c r="C25" s="10">
        <f>Tableau2483[[#This Row],[Date dépôt]]+Tableau2483[[#This Row],[Délais de soutenance (jours)]]</f>
        <v>45643</v>
      </c>
      <c r="D25" s="2" t="s">
        <v>0</v>
      </c>
      <c r="E25" s="12">
        <f>21</f>
        <v>21</v>
      </c>
      <c r="F25" s="2">
        <f>Tableau2483[[#This Row],[1ère date de soutenance disponible]]-21</f>
        <v>45622</v>
      </c>
      <c r="G25" s="2" t="s">
        <v>0</v>
      </c>
      <c r="H25" s="2" t="s">
        <v>0</v>
      </c>
      <c r="I25" s="10"/>
      <c r="J25" s="67">
        <v>45610</v>
      </c>
      <c r="K25" s="85">
        <v>70</v>
      </c>
      <c r="L25" s="74">
        <f t="shared" si="7"/>
        <v>45680</v>
      </c>
      <c r="M25" s="75" t="s">
        <v>0</v>
      </c>
      <c r="N25" s="79">
        <v>14</v>
      </c>
      <c r="O25" s="77">
        <f t="shared" si="8"/>
        <v>45666</v>
      </c>
      <c r="P25" s="62">
        <f t="shared" si="9"/>
        <v>48</v>
      </c>
      <c r="Q25" s="59" t="s">
        <v>0</v>
      </c>
      <c r="R25" s="59" t="s">
        <v>0</v>
      </c>
      <c r="S25" s="56" t="s">
        <v>0</v>
      </c>
      <c r="X25" s="12"/>
      <c r="Y25" s="12"/>
      <c r="Z25" s="11"/>
    </row>
    <row r="26" spans="1:26" x14ac:dyDescent="0.25">
      <c r="A26" s="13">
        <v>45588</v>
      </c>
      <c r="B26">
        <v>56</v>
      </c>
      <c r="C26" s="10">
        <f>Tableau2483[[#This Row],[Date dépôt]]+Tableau2483[[#This Row],[Délais de soutenance (jours)]]</f>
        <v>45644</v>
      </c>
      <c r="D26" s="2" t="s">
        <v>0</v>
      </c>
      <c r="E26" s="12">
        <f>21</f>
        <v>21</v>
      </c>
      <c r="F26" s="2">
        <f>Tableau2483[[#This Row],[1ère date de soutenance disponible]]-21</f>
        <v>45623</v>
      </c>
      <c r="G26" s="2" t="s">
        <v>0</v>
      </c>
      <c r="H26" s="2" t="s">
        <v>0</v>
      </c>
      <c r="I26" s="10"/>
      <c r="J26" s="67">
        <v>45611</v>
      </c>
      <c r="K26" s="85">
        <v>70</v>
      </c>
      <c r="L26" s="74">
        <f t="shared" si="7"/>
        <v>45681</v>
      </c>
      <c r="M26" s="75" t="s">
        <v>0</v>
      </c>
      <c r="N26" s="79">
        <v>14</v>
      </c>
      <c r="O26" s="77">
        <f t="shared" si="8"/>
        <v>45667</v>
      </c>
      <c r="P26" s="62">
        <f t="shared" si="9"/>
        <v>48</v>
      </c>
      <c r="Q26" s="59" t="s">
        <v>0</v>
      </c>
      <c r="R26" s="59" t="s">
        <v>0</v>
      </c>
      <c r="S26" s="56" t="s">
        <v>0</v>
      </c>
      <c r="X26" s="12"/>
      <c r="Y26" s="12"/>
      <c r="Z26" s="11"/>
    </row>
    <row r="27" spans="1:26" x14ac:dyDescent="0.25">
      <c r="A27" s="13">
        <v>45589</v>
      </c>
      <c r="B27">
        <v>56</v>
      </c>
      <c r="C27" s="10">
        <f>Tableau2483[[#This Row],[Date dépôt]]+Tableau2483[[#This Row],[Délais de soutenance (jours)]]</f>
        <v>45645</v>
      </c>
      <c r="D27" s="2" t="s">
        <v>0</v>
      </c>
      <c r="E27" s="12">
        <f>21</f>
        <v>21</v>
      </c>
      <c r="F27" s="2">
        <f>Tableau2483[[#This Row],[1ère date de soutenance disponible]]-21</f>
        <v>45624</v>
      </c>
      <c r="G27" s="2" t="s">
        <v>0</v>
      </c>
      <c r="H27" s="2" t="s">
        <v>0</v>
      </c>
      <c r="I27" s="10"/>
      <c r="J27" s="67">
        <v>45612</v>
      </c>
      <c r="K27" s="85">
        <v>70</v>
      </c>
      <c r="L27" s="74">
        <f t="shared" si="7"/>
        <v>45682</v>
      </c>
      <c r="M27" s="75" t="s">
        <v>0</v>
      </c>
      <c r="N27" s="79">
        <v>14</v>
      </c>
      <c r="O27" s="77">
        <f t="shared" si="8"/>
        <v>45668</v>
      </c>
      <c r="P27" s="62">
        <f t="shared" si="9"/>
        <v>48</v>
      </c>
      <c r="Q27" s="59" t="s">
        <v>0</v>
      </c>
      <c r="R27" s="59" t="s">
        <v>0</v>
      </c>
      <c r="S27" s="56" t="s">
        <v>0</v>
      </c>
      <c r="X27" s="12"/>
      <c r="Y27" s="12"/>
      <c r="Z27" s="11"/>
    </row>
    <row r="28" spans="1:26" x14ac:dyDescent="0.25">
      <c r="A28" s="13">
        <v>45590</v>
      </c>
      <c r="B28">
        <v>56</v>
      </c>
      <c r="C28" s="10">
        <f>Tableau2483[[#This Row],[Date dépôt]]+Tableau2483[[#This Row],[Délais de soutenance (jours)]]</f>
        <v>45646</v>
      </c>
      <c r="D28" s="2" t="s">
        <v>0</v>
      </c>
      <c r="E28" s="12">
        <f>21</f>
        <v>21</v>
      </c>
      <c r="F28" s="2">
        <f>Tableau2483[[#This Row],[1ère date de soutenance disponible]]-21</f>
        <v>45625</v>
      </c>
      <c r="G28" s="2" t="s">
        <v>0</v>
      </c>
      <c r="H28" s="2" t="s">
        <v>0</v>
      </c>
      <c r="I28" s="10"/>
      <c r="J28" s="67">
        <v>45613</v>
      </c>
      <c r="K28" s="85">
        <v>70</v>
      </c>
      <c r="L28" s="74">
        <f t="shared" si="7"/>
        <v>45683</v>
      </c>
      <c r="M28" s="75" t="s">
        <v>0</v>
      </c>
      <c r="N28" s="79">
        <v>14</v>
      </c>
      <c r="O28" s="77">
        <f t="shared" si="8"/>
        <v>45669</v>
      </c>
      <c r="P28" s="62">
        <f t="shared" si="9"/>
        <v>48</v>
      </c>
      <c r="Q28" s="59" t="s">
        <v>0</v>
      </c>
      <c r="R28" s="59" t="s">
        <v>0</v>
      </c>
      <c r="S28" s="56" t="s">
        <v>0</v>
      </c>
      <c r="X28" s="12"/>
      <c r="Y28" s="12"/>
      <c r="Z28" s="11"/>
    </row>
    <row r="29" spans="1:26" x14ac:dyDescent="0.25">
      <c r="A29" s="13">
        <v>45591</v>
      </c>
      <c r="B29">
        <v>56</v>
      </c>
      <c r="C29" s="10">
        <f>Tableau2483[[#This Row],[Date dépôt]]+Tableau2483[[#This Row],[Délais de soutenance (jours)]]</f>
        <v>45647</v>
      </c>
      <c r="D29" s="2" t="s">
        <v>0</v>
      </c>
      <c r="E29" s="12">
        <f>21</f>
        <v>21</v>
      </c>
      <c r="F29" s="2">
        <f>Tableau2483[[#This Row],[1ère date de soutenance disponible]]-21</f>
        <v>45626</v>
      </c>
      <c r="G29" s="2" t="s">
        <v>0</v>
      </c>
      <c r="H29" s="2" t="s">
        <v>0</v>
      </c>
      <c r="I29" s="10"/>
      <c r="J29" s="67">
        <v>45614</v>
      </c>
      <c r="K29" s="86">
        <f t="shared" ref="K29:K35" si="10">56+14</f>
        <v>70</v>
      </c>
      <c r="L29" s="46">
        <f t="shared" si="7"/>
        <v>45684</v>
      </c>
      <c r="M29" s="59" t="s">
        <v>0</v>
      </c>
      <c r="N29" s="79">
        <v>14</v>
      </c>
      <c r="O29" s="64">
        <f t="shared" si="8"/>
        <v>45670</v>
      </c>
      <c r="P29" s="62">
        <f t="shared" si="9"/>
        <v>48</v>
      </c>
      <c r="Q29" s="59" t="s">
        <v>0</v>
      </c>
      <c r="R29" s="59" t="s">
        <v>0</v>
      </c>
      <c r="S29" s="56" t="s">
        <v>0</v>
      </c>
      <c r="X29" s="12"/>
      <c r="Y29" s="12"/>
      <c r="Z29" s="11"/>
    </row>
    <row r="30" spans="1:26" x14ac:dyDescent="0.25">
      <c r="A30" s="13">
        <v>45592</v>
      </c>
      <c r="B30">
        <v>56</v>
      </c>
      <c r="C30" s="10">
        <f>Tableau2483[[#This Row],[Date dépôt]]+Tableau2483[[#This Row],[Délais de soutenance (jours)]]</f>
        <v>45648</v>
      </c>
      <c r="D30" s="2" t="s">
        <v>0</v>
      </c>
      <c r="E30" s="12">
        <f>21</f>
        <v>21</v>
      </c>
      <c r="F30" s="2">
        <f>Tableau2483[[#This Row],[1ère date de soutenance disponible]]-21</f>
        <v>45627</v>
      </c>
      <c r="G30" s="2" t="s">
        <v>0</v>
      </c>
      <c r="H30" s="2" t="s">
        <v>0</v>
      </c>
      <c r="I30" s="10"/>
      <c r="J30" s="67">
        <v>45615</v>
      </c>
      <c r="K30" s="86">
        <f t="shared" si="10"/>
        <v>70</v>
      </c>
      <c r="L30" s="46">
        <f t="shared" si="7"/>
        <v>45685</v>
      </c>
      <c r="M30" s="59" t="s">
        <v>0</v>
      </c>
      <c r="N30" s="79">
        <v>14</v>
      </c>
      <c r="O30" s="64">
        <f t="shared" si="8"/>
        <v>45671</v>
      </c>
      <c r="P30" s="62">
        <f t="shared" si="9"/>
        <v>48</v>
      </c>
      <c r="Q30" s="59" t="s">
        <v>0</v>
      </c>
      <c r="R30" s="59" t="s">
        <v>0</v>
      </c>
      <c r="S30" s="56" t="s">
        <v>0</v>
      </c>
      <c r="X30" s="12"/>
      <c r="Y30" s="12"/>
      <c r="Z30" s="11"/>
    </row>
    <row r="31" spans="1:26" x14ac:dyDescent="0.25">
      <c r="C31" s="10"/>
      <c r="D31" s="2"/>
      <c r="E31" s="2"/>
      <c r="F31" s="2"/>
      <c r="G31" s="2"/>
      <c r="H31" s="2"/>
      <c r="I31" s="10"/>
      <c r="J31" s="67">
        <v>45616</v>
      </c>
      <c r="K31" s="86">
        <f t="shared" si="10"/>
        <v>70</v>
      </c>
      <c r="L31" s="46">
        <f t="shared" si="7"/>
        <v>45686</v>
      </c>
      <c r="M31" s="59" t="s">
        <v>0</v>
      </c>
      <c r="N31" s="79">
        <v>14</v>
      </c>
      <c r="O31" s="64">
        <f t="shared" si="8"/>
        <v>45672</v>
      </c>
      <c r="P31" s="62">
        <f t="shared" si="9"/>
        <v>48</v>
      </c>
      <c r="Q31" s="59" t="s">
        <v>0</v>
      </c>
      <c r="R31" s="59" t="s">
        <v>0</v>
      </c>
      <c r="S31" s="56" t="s">
        <v>0</v>
      </c>
      <c r="X31" s="12"/>
      <c r="Y31" s="12"/>
      <c r="Z31" s="11"/>
    </row>
    <row r="32" spans="1:26" x14ac:dyDescent="0.25">
      <c r="C32" s="10"/>
      <c r="D32" s="2"/>
      <c r="E32" s="2"/>
      <c r="F32" s="2"/>
      <c r="G32" s="2"/>
      <c r="H32" s="2"/>
      <c r="I32" s="10"/>
      <c r="J32" s="67">
        <v>45617</v>
      </c>
      <c r="K32" s="86">
        <f t="shared" si="10"/>
        <v>70</v>
      </c>
      <c r="L32" s="46">
        <f t="shared" si="7"/>
        <v>45687</v>
      </c>
      <c r="M32" s="59" t="s">
        <v>0</v>
      </c>
      <c r="N32" s="79">
        <v>14</v>
      </c>
      <c r="O32" s="64">
        <f t="shared" si="8"/>
        <v>45673</v>
      </c>
      <c r="P32" s="62">
        <f t="shared" si="9"/>
        <v>48</v>
      </c>
      <c r="Q32" s="59" t="s">
        <v>0</v>
      </c>
      <c r="R32" s="59" t="s">
        <v>0</v>
      </c>
      <c r="S32" s="56" t="s">
        <v>0</v>
      </c>
      <c r="X32" s="12"/>
      <c r="Y32" s="12"/>
      <c r="Z32" s="11"/>
    </row>
    <row r="33" spans="3:26" x14ac:dyDescent="0.25">
      <c r="C33" s="10"/>
      <c r="D33" s="2"/>
      <c r="E33" s="2"/>
      <c r="F33" s="2"/>
      <c r="G33" s="2"/>
      <c r="H33" s="2"/>
      <c r="I33" s="10"/>
      <c r="J33" s="67">
        <v>45618</v>
      </c>
      <c r="K33" s="86">
        <f t="shared" si="10"/>
        <v>70</v>
      </c>
      <c r="L33" s="46">
        <f t="shared" si="7"/>
        <v>45688</v>
      </c>
      <c r="M33" s="59" t="s">
        <v>0</v>
      </c>
      <c r="N33" s="79">
        <v>14</v>
      </c>
      <c r="O33" s="64">
        <f t="shared" si="8"/>
        <v>45674</v>
      </c>
      <c r="P33" s="62">
        <f t="shared" si="9"/>
        <v>48</v>
      </c>
      <c r="Q33" s="59" t="s">
        <v>0</v>
      </c>
      <c r="R33" s="59" t="s">
        <v>0</v>
      </c>
      <c r="S33" s="56" t="s">
        <v>0</v>
      </c>
      <c r="X33" s="12"/>
      <c r="Y33" s="12"/>
      <c r="Z33" s="11"/>
    </row>
    <row r="34" spans="3:26" x14ac:dyDescent="0.25">
      <c r="C34" s="10"/>
      <c r="D34" s="2"/>
      <c r="E34" s="2"/>
      <c r="F34" s="2"/>
      <c r="G34" s="2"/>
      <c r="H34" s="2"/>
      <c r="I34" s="10"/>
      <c r="J34" s="67">
        <v>45619</v>
      </c>
      <c r="K34" s="86">
        <f t="shared" si="10"/>
        <v>70</v>
      </c>
      <c r="L34" s="46">
        <f t="shared" si="7"/>
        <v>45689</v>
      </c>
      <c r="M34" s="59" t="s">
        <v>0</v>
      </c>
      <c r="N34" s="79">
        <v>14</v>
      </c>
      <c r="O34" s="64">
        <f t="shared" si="8"/>
        <v>45675</v>
      </c>
      <c r="P34" s="62">
        <f t="shared" si="9"/>
        <v>48</v>
      </c>
      <c r="Q34" s="59" t="s">
        <v>0</v>
      </c>
      <c r="R34" s="59" t="s">
        <v>0</v>
      </c>
      <c r="S34" s="56" t="s">
        <v>0</v>
      </c>
      <c r="X34" s="12"/>
      <c r="Y34" s="12"/>
      <c r="Z34" s="11"/>
    </row>
    <row r="35" spans="3:26" ht="15.75" thickBot="1" x14ac:dyDescent="0.3">
      <c r="C35" s="10"/>
      <c r="D35" s="2"/>
      <c r="E35" s="2"/>
      <c r="F35" s="2"/>
      <c r="G35" s="2"/>
      <c r="H35" s="2"/>
      <c r="I35" s="10"/>
      <c r="J35" s="68">
        <v>45620</v>
      </c>
      <c r="K35" s="87">
        <f t="shared" si="10"/>
        <v>70</v>
      </c>
      <c r="L35" s="83">
        <f t="shared" si="7"/>
        <v>45690</v>
      </c>
      <c r="M35" s="60" t="s">
        <v>0</v>
      </c>
      <c r="N35" s="80">
        <v>14</v>
      </c>
      <c r="O35" s="84">
        <f t="shared" si="8"/>
        <v>45676</v>
      </c>
      <c r="P35" s="69">
        <f t="shared" si="9"/>
        <v>48</v>
      </c>
      <c r="Q35" s="60" t="s">
        <v>0</v>
      </c>
      <c r="R35" s="60" t="s">
        <v>0</v>
      </c>
      <c r="S35" s="57" t="s">
        <v>0</v>
      </c>
      <c r="X35" s="12"/>
      <c r="Y35" s="12"/>
      <c r="Z35" s="11"/>
    </row>
    <row r="36" spans="3:26" x14ac:dyDescent="0.25">
      <c r="C36" s="10"/>
      <c r="D36" s="2"/>
      <c r="E36" s="2"/>
      <c r="F36" s="2"/>
      <c r="G36" s="2"/>
      <c r="H36" s="2"/>
      <c r="I36" s="10"/>
      <c r="J36" s="67">
        <v>45621</v>
      </c>
      <c r="K36" s="63">
        <v>56</v>
      </c>
      <c r="L36" s="46">
        <f t="shared" si="7"/>
        <v>45677</v>
      </c>
      <c r="M36" s="59" t="s">
        <v>0</v>
      </c>
      <c r="N36" s="79">
        <v>14</v>
      </c>
      <c r="O36" s="81">
        <f t="shared" si="8"/>
        <v>45663</v>
      </c>
      <c r="P36" s="62">
        <f t="shared" si="9"/>
        <v>34</v>
      </c>
      <c r="Q36" s="59" t="s">
        <v>0</v>
      </c>
      <c r="R36" s="59" t="s">
        <v>0</v>
      </c>
      <c r="S36" s="56" t="s">
        <v>0</v>
      </c>
      <c r="X36" s="12"/>
      <c r="Y36" s="12"/>
      <c r="Z36" s="11"/>
    </row>
    <row r="37" spans="3:26" x14ac:dyDescent="0.25">
      <c r="C37" s="10"/>
      <c r="D37" s="2"/>
      <c r="E37" s="2"/>
      <c r="F37" s="2"/>
      <c r="G37" s="2"/>
      <c r="H37" s="2"/>
      <c r="I37" s="10"/>
      <c r="J37" s="67">
        <v>45622</v>
      </c>
      <c r="K37" s="63">
        <v>56</v>
      </c>
      <c r="L37" s="46">
        <f t="shared" si="7"/>
        <v>45678</v>
      </c>
      <c r="M37" s="59" t="s">
        <v>0</v>
      </c>
      <c r="N37" s="79">
        <v>14</v>
      </c>
      <c r="O37" s="64">
        <f t="shared" si="8"/>
        <v>45664</v>
      </c>
      <c r="P37" s="62">
        <f t="shared" si="9"/>
        <v>34</v>
      </c>
      <c r="Q37" s="59" t="s">
        <v>0</v>
      </c>
      <c r="R37" s="59" t="s">
        <v>0</v>
      </c>
      <c r="S37" s="56" t="s">
        <v>0</v>
      </c>
      <c r="X37" s="12"/>
      <c r="Y37" s="12"/>
      <c r="Z37" s="11"/>
    </row>
    <row r="38" spans="3:26" x14ac:dyDescent="0.25">
      <c r="C38" s="10"/>
      <c r="D38" s="2"/>
      <c r="E38" s="2"/>
      <c r="F38" s="2"/>
      <c r="G38" s="2"/>
      <c r="H38" s="2"/>
      <c r="I38" s="10"/>
      <c r="J38" s="67">
        <v>45623</v>
      </c>
      <c r="K38" s="63">
        <v>56</v>
      </c>
      <c r="L38" s="46">
        <f t="shared" si="7"/>
        <v>45679</v>
      </c>
      <c r="M38" s="59" t="s">
        <v>0</v>
      </c>
      <c r="N38" s="79">
        <v>14</v>
      </c>
      <c r="O38" s="64">
        <f t="shared" si="8"/>
        <v>45665</v>
      </c>
      <c r="P38" s="62">
        <f t="shared" si="9"/>
        <v>34</v>
      </c>
      <c r="Q38" s="59" t="s">
        <v>0</v>
      </c>
      <c r="R38" s="59" t="s">
        <v>0</v>
      </c>
      <c r="S38" s="56" t="s">
        <v>0</v>
      </c>
      <c r="X38" s="12"/>
      <c r="Y38" s="12"/>
      <c r="Z38" s="11"/>
    </row>
    <row r="39" spans="3:26" x14ac:dyDescent="0.25">
      <c r="C39" s="10"/>
      <c r="D39" s="2"/>
      <c r="E39" s="2"/>
      <c r="F39" s="2"/>
      <c r="G39" s="2"/>
      <c r="H39" s="2"/>
      <c r="I39" s="10"/>
      <c r="J39" s="67">
        <v>45624</v>
      </c>
      <c r="K39" s="63">
        <v>56</v>
      </c>
      <c r="L39" s="46">
        <f t="shared" si="7"/>
        <v>45680</v>
      </c>
      <c r="M39" s="59" t="s">
        <v>0</v>
      </c>
      <c r="N39" s="79">
        <v>14</v>
      </c>
      <c r="O39" s="64">
        <f t="shared" si="8"/>
        <v>45666</v>
      </c>
      <c r="P39" s="62">
        <f t="shared" si="9"/>
        <v>34</v>
      </c>
      <c r="Q39" s="59" t="s">
        <v>0</v>
      </c>
      <c r="R39" s="59" t="s">
        <v>0</v>
      </c>
      <c r="S39" s="56" t="s">
        <v>0</v>
      </c>
      <c r="X39" s="12"/>
      <c r="Y39" s="12"/>
      <c r="Z39" s="11"/>
    </row>
    <row r="40" spans="3:26" x14ac:dyDescent="0.25">
      <c r="C40" s="10"/>
      <c r="D40" s="2"/>
      <c r="E40" s="2"/>
      <c r="F40" s="2"/>
      <c r="G40" s="2"/>
      <c r="H40" s="2"/>
      <c r="I40" s="10"/>
      <c r="J40" s="67">
        <v>45625</v>
      </c>
      <c r="K40" s="63">
        <v>56</v>
      </c>
      <c r="L40" s="46">
        <f t="shared" si="7"/>
        <v>45681</v>
      </c>
      <c r="M40" s="59" t="s">
        <v>0</v>
      </c>
      <c r="N40" s="79">
        <v>14</v>
      </c>
      <c r="O40" s="64">
        <f t="shared" si="8"/>
        <v>45667</v>
      </c>
      <c r="P40" s="62">
        <f t="shared" si="9"/>
        <v>34</v>
      </c>
      <c r="Q40" s="59" t="s">
        <v>0</v>
      </c>
      <c r="R40" s="59" t="s">
        <v>0</v>
      </c>
      <c r="S40" s="56" t="s">
        <v>0</v>
      </c>
      <c r="X40" s="12"/>
      <c r="Y40" s="12"/>
      <c r="Z40" s="11"/>
    </row>
    <row r="41" spans="3:26" x14ac:dyDescent="0.25">
      <c r="C41" s="10"/>
      <c r="D41" s="2"/>
      <c r="E41" s="2"/>
      <c r="F41" s="2"/>
      <c r="G41" s="2"/>
      <c r="H41" s="2"/>
      <c r="I41" s="10"/>
      <c r="J41" s="67">
        <v>45626</v>
      </c>
      <c r="K41" s="63">
        <v>56</v>
      </c>
      <c r="L41" s="46">
        <f t="shared" si="7"/>
        <v>45682</v>
      </c>
      <c r="M41" s="59" t="s">
        <v>0</v>
      </c>
      <c r="N41" s="79">
        <v>14</v>
      </c>
      <c r="O41" s="64">
        <f t="shared" si="8"/>
        <v>45668</v>
      </c>
      <c r="P41" s="62">
        <f t="shared" si="9"/>
        <v>34</v>
      </c>
      <c r="Q41" s="59" t="s">
        <v>0</v>
      </c>
      <c r="R41" s="59" t="s">
        <v>0</v>
      </c>
      <c r="S41" s="56" t="s">
        <v>0</v>
      </c>
      <c r="X41" s="12"/>
      <c r="Y41" s="12"/>
      <c r="Z41" s="11"/>
    </row>
    <row r="42" spans="3:26" x14ac:dyDescent="0.25">
      <c r="C42" s="10"/>
      <c r="D42" s="2"/>
      <c r="E42" s="2"/>
      <c r="F42" s="2"/>
      <c r="G42" s="2"/>
      <c r="H42" s="2"/>
      <c r="I42" s="10"/>
      <c r="J42" s="67">
        <v>45627</v>
      </c>
      <c r="K42" s="63">
        <v>56</v>
      </c>
      <c r="L42" s="46">
        <f t="shared" si="7"/>
        <v>45683</v>
      </c>
      <c r="M42" s="59" t="s">
        <v>0</v>
      </c>
      <c r="N42" s="79">
        <v>14</v>
      </c>
      <c r="O42" s="64">
        <f t="shared" si="8"/>
        <v>45669</v>
      </c>
      <c r="P42" s="62">
        <f t="shared" si="9"/>
        <v>34</v>
      </c>
      <c r="Q42" s="59" t="s">
        <v>0</v>
      </c>
      <c r="R42" s="59" t="s">
        <v>0</v>
      </c>
      <c r="S42" s="56" t="s">
        <v>0</v>
      </c>
      <c r="X42" s="12"/>
      <c r="Y42" s="12"/>
      <c r="Z42" s="11"/>
    </row>
    <row r="43" spans="3:26" x14ac:dyDescent="0.25">
      <c r="C43" s="10"/>
      <c r="D43" s="2"/>
      <c r="E43" s="2"/>
      <c r="F43" s="2"/>
      <c r="G43" s="2"/>
      <c r="H43" s="2"/>
      <c r="I43" s="10"/>
      <c r="J43" s="67">
        <v>45628</v>
      </c>
      <c r="K43" s="63">
        <v>56</v>
      </c>
      <c r="L43" s="46">
        <f t="shared" si="7"/>
        <v>45684</v>
      </c>
      <c r="M43" s="59" t="s">
        <v>0</v>
      </c>
      <c r="N43" s="79">
        <v>14</v>
      </c>
      <c r="O43" s="64">
        <f t="shared" si="8"/>
        <v>45670</v>
      </c>
      <c r="P43" s="62">
        <f t="shared" si="9"/>
        <v>34</v>
      </c>
      <c r="Q43" s="59" t="s">
        <v>0</v>
      </c>
      <c r="R43" s="59" t="s">
        <v>0</v>
      </c>
      <c r="S43" s="56" t="s">
        <v>0</v>
      </c>
      <c r="X43" s="12"/>
      <c r="Y43" s="12"/>
      <c r="Z43" s="11"/>
    </row>
    <row r="44" spans="3:26" x14ac:dyDescent="0.25">
      <c r="C44" s="10"/>
      <c r="D44" s="2"/>
      <c r="E44" s="2"/>
      <c r="F44" s="2"/>
      <c r="G44" s="2"/>
      <c r="H44" s="2"/>
      <c r="I44" s="10"/>
      <c r="J44" s="67">
        <v>45629</v>
      </c>
      <c r="K44" s="63">
        <v>56</v>
      </c>
      <c r="L44" s="46">
        <f t="shared" si="7"/>
        <v>45685</v>
      </c>
      <c r="M44" s="59" t="s">
        <v>0</v>
      </c>
      <c r="N44" s="79">
        <v>14</v>
      </c>
      <c r="O44" s="64">
        <f t="shared" si="8"/>
        <v>45671</v>
      </c>
      <c r="P44" s="62">
        <f t="shared" si="9"/>
        <v>34</v>
      </c>
      <c r="Q44" s="59" t="s">
        <v>0</v>
      </c>
      <c r="R44" s="59" t="s">
        <v>0</v>
      </c>
      <c r="S44" s="56" t="s">
        <v>0</v>
      </c>
      <c r="X44" s="12"/>
      <c r="Y44" s="12"/>
      <c r="Z44" s="11"/>
    </row>
    <row r="45" spans="3:26" x14ac:dyDescent="0.25">
      <c r="C45" s="10"/>
      <c r="D45" s="2"/>
      <c r="E45" s="2"/>
      <c r="F45" s="2"/>
      <c r="G45" s="2"/>
      <c r="H45" s="2"/>
      <c r="I45" s="10"/>
      <c r="J45" s="67">
        <v>45630</v>
      </c>
      <c r="K45" s="63">
        <v>56</v>
      </c>
      <c r="L45" s="46">
        <f t="shared" si="7"/>
        <v>45686</v>
      </c>
      <c r="M45" s="59" t="s">
        <v>0</v>
      </c>
      <c r="N45" s="79">
        <v>14</v>
      </c>
      <c r="O45" s="64">
        <f t="shared" si="8"/>
        <v>45672</v>
      </c>
      <c r="P45" s="62">
        <f t="shared" si="9"/>
        <v>34</v>
      </c>
      <c r="Q45" s="59" t="s">
        <v>0</v>
      </c>
      <c r="R45" s="59" t="s">
        <v>0</v>
      </c>
      <c r="S45" s="58" t="s">
        <v>0</v>
      </c>
      <c r="X45" s="12"/>
      <c r="Y45" s="12"/>
      <c r="Z45" s="11"/>
    </row>
    <row r="46" spans="3:26" x14ac:dyDescent="0.25">
      <c r="C46" s="10"/>
      <c r="D46" s="2"/>
      <c r="E46" s="2"/>
      <c r="F46" s="2"/>
      <c r="G46" s="2"/>
      <c r="H46" s="2"/>
      <c r="I46" s="10"/>
      <c r="J46" s="67">
        <v>45631</v>
      </c>
      <c r="K46" s="63">
        <v>56</v>
      </c>
      <c r="L46" s="46">
        <f t="shared" si="7"/>
        <v>45687</v>
      </c>
      <c r="M46" s="59" t="s">
        <v>0</v>
      </c>
      <c r="N46" s="79">
        <v>14</v>
      </c>
      <c r="O46" s="64">
        <f t="shared" si="8"/>
        <v>45673</v>
      </c>
      <c r="P46" s="62">
        <f t="shared" si="9"/>
        <v>34</v>
      </c>
      <c r="Q46" s="59" t="s">
        <v>0</v>
      </c>
      <c r="R46" s="59" t="s">
        <v>0</v>
      </c>
      <c r="S46" s="58" t="s">
        <v>0</v>
      </c>
      <c r="U46" s="2"/>
    </row>
    <row r="47" spans="3:26" x14ac:dyDescent="0.25">
      <c r="C47" s="10"/>
      <c r="D47" s="2"/>
      <c r="E47" s="2"/>
      <c r="F47" s="2"/>
      <c r="G47" s="2"/>
      <c r="H47" s="2"/>
      <c r="I47" s="10"/>
      <c r="J47" s="67">
        <v>45632</v>
      </c>
      <c r="K47" s="63">
        <v>56</v>
      </c>
      <c r="L47" s="46">
        <f t="shared" si="7"/>
        <v>45688</v>
      </c>
      <c r="M47" s="59" t="s">
        <v>0</v>
      </c>
      <c r="N47" s="79">
        <v>14</v>
      </c>
      <c r="O47" s="64">
        <f t="shared" si="8"/>
        <v>45674</v>
      </c>
      <c r="P47" s="62">
        <f t="shared" si="9"/>
        <v>34</v>
      </c>
      <c r="Q47" s="59" t="s">
        <v>0</v>
      </c>
      <c r="R47" s="59" t="s">
        <v>0</v>
      </c>
      <c r="S47" s="58" t="s">
        <v>0</v>
      </c>
    </row>
    <row r="48" spans="3:26" x14ac:dyDescent="0.25">
      <c r="C48" s="10"/>
      <c r="D48" s="2"/>
      <c r="E48" s="2"/>
      <c r="F48" s="2"/>
      <c r="G48" s="2"/>
      <c r="H48" s="2"/>
      <c r="I48" s="10"/>
      <c r="J48" s="67">
        <v>45633</v>
      </c>
      <c r="K48" s="63">
        <v>56</v>
      </c>
      <c r="L48" s="46">
        <f t="shared" si="7"/>
        <v>45689</v>
      </c>
      <c r="M48" s="59" t="s">
        <v>0</v>
      </c>
      <c r="N48" s="79">
        <v>14</v>
      </c>
      <c r="O48" s="64">
        <f t="shared" si="8"/>
        <v>45675</v>
      </c>
      <c r="P48" s="62">
        <f t="shared" si="9"/>
        <v>34</v>
      </c>
      <c r="Q48" s="59" t="s">
        <v>0</v>
      </c>
      <c r="R48" s="59" t="s">
        <v>0</v>
      </c>
      <c r="S48" s="58" t="s">
        <v>0</v>
      </c>
    </row>
    <row r="49" spans="3:19" x14ac:dyDescent="0.25">
      <c r="C49" s="10"/>
      <c r="D49" s="2"/>
      <c r="E49" s="2"/>
      <c r="F49" s="2"/>
      <c r="G49" s="2"/>
      <c r="H49" s="2"/>
      <c r="I49" s="10"/>
      <c r="J49" s="67">
        <v>45634</v>
      </c>
      <c r="K49" s="63">
        <v>56</v>
      </c>
      <c r="L49" s="46">
        <f t="shared" si="7"/>
        <v>45690</v>
      </c>
      <c r="M49" s="59" t="s">
        <v>0</v>
      </c>
      <c r="N49" s="79">
        <v>14</v>
      </c>
      <c r="O49" s="64">
        <f t="shared" si="8"/>
        <v>45676</v>
      </c>
      <c r="P49" s="62">
        <f t="shared" si="9"/>
        <v>34</v>
      </c>
      <c r="Q49" s="59" t="s">
        <v>0</v>
      </c>
      <c r="R49" s="59" t="s">
        <v>0</v>
      </c>
      <c r="S49" s="58" t="s">
        <v>0</v>
      </c>
    </row>
    <row r="50" spans="3:19" x14ac:dyDescent="0.25">
      <c r="C50" s="10"/>
      <c r="D50" s="2"/>
      <c r="E50" s="2"/>
      <c r="F50" s="2"/>
      <c r="G50" s="2"/>
      <c r="H50" s="2"/>
      <c r="I50" s="10"/>
      <c r="J50" s="67">
        <v>45635</v>
      </c>
      <c r="K50" s="63">
        <v>56</v>
      </c>
      <c r="L50" s="46">
        <f t="shared" si="7"/>
        <v>45691</v>
      </c>
      <c r="M50" s="59" t="s">
        <v>0</v>
      </c>
      <c r="N50" s="79">
        <v>14</v>
      </c>
      <c r="O50" s="64">
        <f t="shared" si="8"/>
        <v>45677</v>
      </c>
      <c r="P50" s="62">
        <f t="shared" si="9"/>
        <v>34</v>
      </c>
      <c r="Q50" s="59" t="s">
        <v>0</v>
      </c>
      <c r="R50" s="59" t="s">
        <v>0</v>
      </c>
      <c r="S50" s="58" t="s">
        <v>0</v>
      </c>
    </row>
    <row r="51" spans="3:19" x14ac:dyDescent="0.25">
      <c r="C51" s="10"/>
      <c r="D51" s="2"/>
      <c r="E51" s="2"/>
      <c r="F51" s="2"/>
      <c r="G51" s="2"/>
      <c r="H51" s="2"/>
      <c r="I51" s="10"/>
      <c r="J51" s="67">
        <v>45636</v>
      </c>
      <c r="K51" s="63">
        <v>56</v>
      </c>
      <c r="L51" s="46">
        <f t="shared" si="7"/>
        <v>45692</v>
      </c>
      <c r="M51" s="59" t="s">
        <v>0</v>
      </c>
      <c r="N51" s="79">
        <v>14</v>
      </c>
      <c r="O51" s="64">
        <f t="shared" si="8"/>
        <v>45678</v>
      </c>
      <c r="P51" s="62">
        <f t="shared" si="9"/>
        <v>34</v>
      </c>
      <c r="Q51" s="59" t="s">
        <v>0</v>
      </c>
      <c r="R51" s="59" t="s">
        <v>0</v>
      </c>
      <c r="S51" s="58" t="s">
        <v>0</v>
      </c>
    </row>
    <row r="52" spans="3:19" x14ac:dyDescent="0.25">
      <c r="C52" s="10"/>
      <c r="D52" s="2"/>
      <c r="E52" s="2"/>
      <c r="F52" s="2"/>
      <c r="G52" s="2"/>
      <c r="H52" s="2"/>
      <c r="I52" s="10"/>
      <c r="J52" s="67">
        <v>45637</v>
      </c>
      <c r="K52" s="63">
        <v>56</v>
      </c>
      <c r="L52" s="46">
        <f t="shared" si="7"/>
        <v>45693</v>
      </c>
      <c r="M52" s="59" t="s">
        <v>0</v>
      </c>
      <c r="N52" s="79">
        <v>14</v>
      </c>
      <c r="O52" s="64">
        <f t="shared" si="8"/>
        <v>45679</v>
      </c>
      <c r="P52" s="62">
        <f t="shared" si="9"/>
        <v>34</v>
      </c>
      <c r="Q52" s="59" t="s">
        <v>0</v>
      </c>
      <c r="R52" s="59" t="s">
        <v>0</v>
      </c>
      <c r="S52" s="58" t="s">
        <v>0</v>
      </c>
    </row>
    <row r="53" spans="3:19" x14ac:dyDescent="0.25">
      <c r="C53" s="10"/>
      <c r="D53" s="2"/>
      <c r="E53" s="2"/>
      <c r="F53" s="2"/>
      <c r="G53" s="2"/>
      <c r="H53" s="2"/>
      <c r="I53" s="10"/>
      <c r="J53" s="67">
        <v>45638</v>
      </c>
      <c r="K53" s="63">
        <v>56</v>
      </c>
      <c r="L53" s="46">
        <f t="shared" si="7"/>
        <v>45694</v>
      </c>
      <c r="M53" s="59" t="s">
        <v>0</v>
      </c>
      <c r="N53" s="79">
        <v>14</v>
      </c>
      <c r="O53" s="64">
        <f t="shared" si="8"/>
        <v>45680</v>
      </c>
      <c r="P53" s="62">
        <f t="shared" si="9"/>
        <v>34</v>
      </c>
      <c r="Q53" s="59" t="s">
        <v>0</v>
      </c>
      <c r="R53" s="59" t="s">
        <v>0</v>
      </c>
      <c r="S53" s="58" t="s">
        <v>0</v>
      </c>
    </row>
    <row r="54" spans="3:19" x14ac:dyDescent="0.25">
      <c r="D54" s="2"/>
      <c r="E54" s="2"/>
      <c r="J54" s="67">
        <v>45639</v>
      </c>
      <c r="K54" s="63">
        <v>56</v>
      </c>
      <c r="L54" s="46">
        <f t="shared" si="7"/>
        <v>45695</v>
      </c>
      <c r="M54" s="59" t="s">
        <v>0</v>
      </c>
      <c r="N54" s="79">
        <v>14</v>
      </c>
      <c r="O54" s="64">
        <f t="shared" si="8"/>
        <v>45681</v>
      </c>
      <c r="P54" s="62">
        <f t="shared" si="9"/>
        <v>34</v>
      </c>
      <c r="Q54" s="59" t="s">
        <v>0</v>
      </c>
      <c r="R54" s="59" t="s">
        <v>0</v>
      </c>
      <c r="S54" s="58" t="s">
        <v>0</v>
      </c>
    </row>
    <row r="55" spans="3:19" x14ac:dyDescent="0.25">
      <c r="D55" s="2"/>
      <c r="E55" s="2"/>
      <c r="J55" s="67">
        <v>45640</v>
      </c>
      <c r="K55" s="63">
        <v>56</v>
      </c>
      <c r="L55" s="46">
        <f t="shared" si="7"/>
        <v>45696</v>
      </c>
      <c r="M55" s="59" t="s">
        <v>0</v>
      </c>
      <c r="N55" s="79">
        <v>14</v>
      </c>
      <c r="O55" s="64">
        <f t="shared" si="8"/>
        <v>45682</v>
      </c>
      <c r="P55" s="62">
        <f t="shared" si="9"/>
        <v>34</v>
      </c>
      <c r="Q55" s="59" t="s">
        <v>0</v>
      </c>
      <c r="R55" s="59" t="s">
        <v>0</v>
      </c>
      <c r="S55" s="58" t="s">
        <v>0</v>
      </c>
    </row>
    <row r="56" spans="3:19" x14ac:dyDescent="0.25">
      <c r="D56" s="2"/>
      <c r="E56" s="2"/>
      <c r="J56" s="67">
        <v>45641</v>
      </c>
      <c r="K56" s="63">
        <v>56</v>
      </c>
      <c r="L56" s="46">
        <f t="shared" si="7"/>
        <v>45697</v>
      </c>
      <c r="M56" s="59" t="s">
        <v>0</v>
      </c>
      <c r="N56" s="79">
        <v>14</v>
      </c>
      <c r="O56" s="64">
        <f t="shared" si="8"/>
        <v>45683</v>
      </c>
      <c r="P56" s="62">
        <f t="shared" si="9"/>
        <v>34</v>
      </c>
      <c r="Q56" s="59" t="s">
        <v>0</v>
      </c>
      <c r="R56" s="59" t="s">
        <v>0</v>
      </c>
      <c r="S56" s="58" t="s">
        <v>0</v>
      </c>
    </row>
    <row r="57" spans="3:19" x14ac:dyDescent="0.25">
      <c r="D57" s="2"/>
      <c r="E57" s="2"/>
      <c r="J57" s="67">
        <v>45642</v>
      </c>
      <c r="K57" s="63">
        <v>56</v>
      </c>
      <c r="L57" s="46">
        <f t="shared" si="7"/>
        <v>45698</v>
      </c>
      <c r="M57" s="59" t="s">
        <v>0</v>
      </c>
      <c r="N57" s="79">
        <v>14</v>
      </c>
      <c r="O57" s="64">
        <f t="shared" si="8"/>
        <v>45684</v>
      </c>
      <c r="P57" s="62">
        <f t="shared" si="9"/>
        <v>34</v>
      </c>
      <c r="Q57" s="59" t="s">
        <v>0</v>
      </c>
      <c r="R57" s="59" t="s">
        <v>0</v>
      </c>
      <c r="S57" s="58" t="s">
        <v>0</v>
      </c>
    </row>
    <row r="58" spans="3:19" x14ac:dyDescent="0.25">
      <c r="D58" s="2"/>
      <c r="E58" s="2"/>
      <c r="J58" s="67">
        <v>45643</v>
      </c>
      <c r="K58" s="63">
        <v>56</v>
      </c>
      <c r="L58" s="46">
        <f t="shared" si="7"/>
        <v>45699</v>
      </c>
      <c r="M58" s="59" t="s">
        <v>0</v>
      </c>
      <c r="N58" s="79">
        <v>14</v>
      </c>
      <c r="O58" s="64">
        <f t="shared" si="8"/>
        <v>45685</v>
      </c>
      <c r="P58" s="62">
        <f t="shared" si="9"/>
        <v>34</v>
      </c>
      <c r="Q58" s="59" t="s">
        <v>0</v>
      </c>
      <c r="R58" s="59" t="s">
        <v>0</v>
      </c>
      <c r="S58" s="58" t="s">
        <v>0</v>
      </c>
    </row>
    <row r="59" spans="3:19" x14ac:dyDescent="0.25">
      <c r="D59" s="2"/>
      <c r="E59" s="2"/>
      <c r="J59" s="67">
        <v>45644</v>
      </c>
      <c r="K59" s="63">
        <v>56</v>
      </c>
      <c r="L59" s="46">
        <f t="shared" si="7"/>
        <v>45700</v>
      </c>
      <c r="M59" s="59" t="s">
        <v>0</v>
      </c>
      <c r="N59" s="79">
        <v>14</v>
      </c>
      <c r="O59" s="64">
        <f t="shared" si="8"/>
        <v>45686</v>
      </c>
      <c r="P59" s="62">
        <f t="shared" si="9"/>
        <v>34</v>
      </c>
      <c r="Q59" s="59" t="s">
        <v>0</v>
      </c>
      <c r="R59" s="59" t="s">
        <v>0</v>
      </c>
      <c r="S59" s="58" t="s">
        <v>0</v>
      </c>
    </row>
    <row r="60" spans="3:19" x14ac:dyDescent="0.25">
      <c r="D60" s="2"/>
      <c r="E60" s="2"/>
      <c r="J60" s="67">
        <v>45645</v>
      </c>
      <c r="K60" s="63">
        <v>56</v>
      </c>
      <c r="L60" s="46">
        <f t="shared" si="7"/>
        <v>45701</v>
      </c>
      <c r="M60" s="59" t="s">
        <v>0</v>
      </c>
      <c r="N60" s="79">
        <v>14</v>
      </c>
      <c r="O60" s="64">
        <f t="shared" si="8"/>
        <v>45687</v>
      </c>
      <c r="P60" s="62">
        <f t="shared" si="9"/>
        <v>34</v>
      </c>
      <c r="Q60" s="59" t="s">
        <v>0</v>
      </c>
      <c r="R60" s="59" t="s">
        <v>0</v>
      </c>
      <c r="S60" s="58" t="s">
        <v>0</v>
      </c>
    </row>
    <row r="61" spans="3:19" x14ac:dyDescent="0.25">
      <c r="D61" s="2"/>
      <c r="E61" s="2"/>
      <c r="J61" s="67">
        <v>45646</v>
      </c>
      <c r="K61" s="63">
        <v>56</v>
      </c>
      <c r="L61" s="46">
        <f t="shared" si="7"/>
        <v>45702</v>
      </c>
      <c r="M61" s="59" t="s">
        <v>0</v>
      </c>
      <c r="N61" s="79">
        <v>14</v>
      </c>
      <c r="O61" s="64">
        <f t="shared" si="8"/>
        <v>45688</v>
      </c>
      <c r="P61" s="62">
        <f t="shared" si="9"/>
        <v>34</v>
      </c>
      <c r="Q61" s="59" t="s">
        <v>0</v>
      </c>
      <c r="R61" s="59" t="s">
        <v>0</v>
      </c>
      <c r="S61" s="58" t="s">
        <v>0</v>
      </c>
    </row>
    <row r="62" spans="3:19" x14ac:dyDescent="0.25">
      <c r="D62" s="2"/>
      <c r="E62" s="2"/>
      <c r="J62" s="67">
        <v>45647</v>
      </c>
      <c r="K62" s="63">
        <v>56</v>
      </c>
      <c r="L62" s="46">
        <f t="shared" si="7"/>
        <v>45703</v>
      </c>
      <c r="M62" s="59" t="s">
        <v>0</v>
      </c>
      <c r="N62" s="79">
        <v>14</v>
      </c>
      <c r="O62" s="64">
        <f t="shared" si="8"/>
        <v>45689</v>
      </c>
      <c r="P62" s="62">
        <f t="shared" si="9"/>
        <v>34</v>
      </c>
      <c r="Q62" s="59" t="s">
        <v>0</v>
      </c>
      <c r="R62" s="59" t="s">
        <v>0</v>
      </c>
      <c r="S62" s="58" t="s">
        <v>0</v>
      </c>
    </row>
    <row r="63" spans="3:19" x14ac:dyDescent="0.25">
      <c r="D63" s="2"/>
      <c r="E63" s="2"/>
      <c r="J63" s="67">
        <v>45648</v>
      </c>
      <c r="K63" s="63">
        <v>56</v>
      </c>
      <c r="L63" s="46">
        <f t="shared" si="7"/>
        <v>45704</v>
      </c>
      <c r="M63" s="59" t="s">
        <v>0</v>
      </c>
      <c r="N63" s="79">
        <v>14</v>
      </c>
      <c r="O63" s="64">
        <f t="shared" si="8"/>
        <v>45690</v>
      </c>
      <c r="P63" s="62">
        <f t="shared" si="9"/>
        <v>34</v>
      </c>
      <c r="Q63" s="59" t="s">
        <v>0</v>
      </c>
      <c r="R63" s="59" t="s">
        <v>0</v>
      </c>
      <c r="S63" s="58" t="s">
        <v>0</v>
      </c>
    </row>
    <row r="64" spans="3:19" x14ac:dyDescent="0.25">
      <c r="D64" s="2"/>
      <c r="E64" s="2"/>
      <c r="J64" s="67">
        <v>45649</v>
      </c>
      <c r="K64" s="63">
        <v>56</v>
      </c>
      <c r="L64" s="46">
        <f t="shared" si="7"/>
        <v>45705</v>
      </c>
      <c r="M64" s="59" t="s">
        <v>0</v>
      </c>
      <c r="N64" s="79">
        <v>14</v>
      </c>
      <c r="O64" s="64">
        <f t="shared" si="8"/>
        <v>45691</v>
      </c>
      <c r="P64" s="62">
        <f t="shared" si="9"/>
        <v>34</v>
      </c>
      <c r="Q64" s="59" t="s">
        <v>0</v>
      </c>
      <c r="R64" s="59" t="s">
        <v>0</v>
      </c>
      <c r="S64" s="58" t="s">
        <v>0</v>
      </c>
    </row>
    <row r="65" spans="4:19" x14ac:dyDescent="0.25">
      <c r="D65" s="2"/>
      <c r="E65" s="2"/>
      <c r="J65" s="67">
        <v>45650</v>
      </c>
      <c r="K65" s="63">
        <v>56</v>
      </c>
      <c r="L65" s="46">
        <f t="shared" si="7"/>
        <v>45706</v>
      </c>
      <c r="M65" s="59" t="s">
        <v>0</v>
      </c>
      <c r="N65" s="79">
        <v>14</v>
      </c>
      <c r="O65" s="64">
        <f t="shared" si="8"/>
        <v>45692</v>
      </c>
      <c r="P65" s="62">
        <f t="shared" si="9"/>
        <v>34</v>
      </c>
      <c r="Q65" s="59" t="s">
        <v>0</v>
      </c>
      <c r="R65" s="59" t="s">
        <v>0</v>
      </c>
      <c r="S65" s="58" t="s">
        <v>0</v>
      </c>
    </row>
    <row r="66" spans="4:19" x14ac:dyDescent="0.25">
      <c r="D66" s="2"/>
      <c r="E66" s="2"/>
      <c r="J66" s="67">
        <v>45651</v>
      </c>
      <c r="K66" s="63">
        <v>56</v>
      </c>
      <c r="L66" s="46">
        <f t="shared" si="7"/>
        <v>45707</v>
      </c>
      <c r="M66" s="59" t="s">
        <v>0</v>
      </c>
      <c r="N66" s="79">
        <v>14</v>
      </c>
      <c r="O66" s="64">
        <f t="shared" si="8"/>
        <v>45693</v>
      </c>
      <c r="P66" s="62">
        <f t="shared" si="9"/>
        <v>34</v>
      </c>
      <c r="Q66" s="59" t="s">
        <v>0</v>
      </c>
      <c r="R66" s="59" t="s">
        <v>0</v>
      </c>
      <c r="S66" s="58" t="s">
        <v>0</v>
      </c>
    </row>
    <row r="67" spans="4:19" x14ac:dyDescent="0.25">
      <c r="D67" s="2"/>
      <c r="E67" s="2"/>
      <c r="J67" s="67">
        <v>45652</v>
      </c>
      <c r="K67" s="63">
        <v>56</v>
      </c>
      <c r="L67" s="46">
        <f t="shared" si="7"/>
        <v>45708</v>
      </c>
      <c r="M67" s="59" t="s">
        <v>0</v>
      </c>
      <c r="N67" s="79">
        <v>14</v>
      </c>
      <c r="O67" s="64">
        <f t="shared" si="8"/>
        <v>45694</v>
      </c>
      <c r="P67" s="62">
        <f t="shared" si="9"/>
        <v>34</v>
      </c>
      <c r="Q67" s="59" t="s">
        <v>0</v>
      </c>
      <c r="R67" s="59" t="s">
        <v>0</v>
      </c>
      <c r="S67" s="58" t="s">
        <v>0</v>
      </c>
    </row>
    <row r="68" spans="4:19" x14ac:dyDescent="0.25">
      <c r="D68" s="2"/>
      <c r="E68" s="2"/>
      <c r="J68" s="67">
        <v>45653</v>
      </c>
      <c r="K68" s="63">
        <v>56</v>
      </c>
      <c r="L68" s="46">
        <f t="shared" si="7"/>
        <v>45709</v>
      </c>
      <c r="M68" s="59" t="s">
        <v>0</v>
      </c>
      <c r="N68" s="79">
        <v>14</v>
      </c>
      <c r="O68" s="64">
        <f t="shared" si="8"/>
        <v>45695</v>
      </c>
      <c r="P68" s="62">
        <f t="shared" si="9"/>
        <v>34</v>
      </c>
      <c r="Q68" s="59" t="s">
        <v>0</v>
      </c>
      <c r="R68" s="59" t="s">
        <v>0</v>
      </c>
      <c r="S68" s="58" t="s">
        <v>0</v>
      </c>
    </row>
    <row r="69" spans="4:19" x14ac:dyDescent="0.25">
      <c r="D69" s="2"/>
      <c r="E69" s="2"/>
      <c r="J69" s="67">
        <v>45654</v>
      </c>
      <c r="K69" s="63">
        <v>56</v>
      </c>
      <c r="L69" s="46">
        <f t="shared" si="7"/>
        <v>45710</v>
      </c>
      <c r="M69" s="59" t="s">
        <v>0</v>
      </c>
      <c r="N69" s="79">
        <v>14</v>
      </c>
      <c r="O69" s="64">
        <f t="shared" si="8"/>
        <v>45696</v>
      </c>
      <c r="P69" s="62">
        <f t="shared" si="9"/>
        <v>34</v>
      </c>
      <c r="Q69" s="59" t="s">
        <v>0</v>
      </c>
      <c r="R69" s="59" t="s">
        <v>0</v>
      </c>
      <c r="S69" s="58" t="s">
        <v>0</v>
      </c>
    </row>
    <row r="70" spans="4:19" x14ac:dyDescent="0.25">
      <c r="D70" s="2"/>
      <c r="E70" s="2"/>
      <c r="J70" s="67">
        <v>45655</v>
      </c>
      <c r="K70" s="63">
        <v>56</v>
      </c>
      <c r="L70" s="46">
        <f t="shared" si="7"/>
        <v>45711</v>
      </c>
      <c r="M70" s="59" t="s">
        <v>0</v>
      </c>
      <c r="N70" s="79">
        <v>14</v>
      </c>
      <c r="O70" s="64">
        <f t="shared" si="8"/>
        <v>45697</v>
      </c>
      <c r="P70" s="62">
        <f t="shared" si="9"/>
        <v>34</v>
      </c>
      <c r="Q70" s="59" t="s">
        <v>0</v>
      </c>
      <c r="R70" s="59" t="s">
        <v>0</v>
      </c>
      <c r="S70" s="58" t="s">
        <v>0</v>
      </c>
    </row>
    <row r="71" spans="4:19" x14ac:dyDescent="0.25">
      <c r="D71" s="2"/>
      <c r="E71" s="2"/>
      <c r="J71" s="67">
        <v>45656</v>
      </c>
      <c r="K71" s="63">
        <v>56</v>
      </c>
      <c r="L71" s="46">
        <f t="shared" si="7"/>
        <v>45712</v>
      </c>
      <c r="M71" s="59" t="s">
        <v>0</v>
      </c>
      <c r="N71" s="79">
        <v>14</v>
      </c>
      <c r="O71" s="64">
        <f t="shared" si="8"/>
        <v>45698</v>
      </c>
      <c r="P71" s="62">
        <f t="shared" si="9"/>
        <v>34</v>
      </c>
      <c r="Q71" s="59" t="s">
        <v>0</v>
      </c>
      <c r="R71" s="59" t="s">
        <v>0</v>
      </c>
      <c r="S71" s="58" t="s">
        <v>0</v>
      </c>
    </row>
    <row r="72" spans="4:19" x14ac:dyDescent="0.25">
      <c r="D72" s="2"/>
      <c r="E72" s="2"/>
      <c r="J72" s="67">
        <v>45657</v>
      </c>
      <c r="K72" s="63">
        <v>56</v>
      </c>
      <c r="L72" s="46">
        <f t="shared" ref="L72:L77" si="11">J72+K72</f>
        <v>45713</v>
      </c>
      <c r="M72" s="59" t="s">
        <v>0</v>
      </c>
      <c r="N72" s="79">
        <v>14</v>
      </c>
      <c r="O72" s="64">
        <f t="shared" si="8"/>
        <v>45699</v>
      </c>
      <c r="P72" s="62">
        <f t="shared" ref="P72:P77" si="12">O72-J72-8</f>
        <v>34</v>
      </c>
      <c r="Q72" s="59" t="s">
        <v>0</v>
      </c>
      <c r="R72" s="59" t="s">
        <v>0</v>
      </c>
      <c r="S72" s="58" t="s">
        <v>0</v>
      </c>
    </row>
    <row r="73" spans="4:19" x14ac:dyDescent="0.25">
      <c r="D73" s="2"/>
      <c r="E73" s="2"/>
      <c r="J73" s="67">
        <v>45658</v>
      </c>
      <c r="K73" s="63">
        <v>56</v>
      </c>
      <c r="L73" s="46">
        <f t="shared" si="11"/>
        <v>45714</v>
      </c>
      <c r="M73" s="59" t="s">
        <v>0</v>
      </c>
      <c r="N73" s="79">
        <v>14</v>
      </c>
      <c r="O73" s="64">
        <f t="shared" si="8"/>
        <v>45700</v>
      </c>
      <c r="P73" s="62">
        <f t="shared" si="12"/>
        <v>34</v>
      </c>
      <c r="Q73" s="59" t="s">
        <v>0</v>
      </c>
      <c r="R73" s="59" t="s">
        <v>0</v>
      </c>
      <c r="S73" s="58" t="s">
        <v>0</v>
      </c>
    </row>
    <row r="74" spans="4:19" x14ac:dyDescent="0.25">
      <c r="D74" s="2"/>
      <c r="E74" s="2"/>
      <c r="J74" s="67">
        <v>45659</v>
      </c>
      <c r="K74" s="63">
        <v>56</v>
      </c>
      <c r="L74" s="46">
        <f t="shared" si="11"/>
        <v>45715</v>
      </c>
      <c r="M74" s="59" t="s">
        <v>0</v>
      </c>
      <c r="N74" s="79">
        <v>14</v>
      </c>
      <c r="O74" s="64">
        <f t="shared" si="8"/>
        <v>45701</v>
      </c>
      <c r="P74" s="62">
        <f t="shared" si="12"/>
        <v>34</v>
      </c>
      <c r="Q74" s="59" t="s">
        <v>0</v>
      </c>
      <c r="R74" s="59" t="s">
        <v>0</v>
      </c>
      <c r="S74" s="58" t="s">
        <v>0</v>
      </c>
    </row>
    <row r="75" spans="4:19" x14ac:dyDescent="0.25">
      <c r="D75" s="2"/>
      <c r="E75" s="2"/>
      <c r="J75" s="67">
        <v>45660</v>
      </c>
      <c r="K75" s="63">
        <v>56</v>
      </c>
      <c r="L75" s="46">
        <f t="shared" si="11"/>
        <v>45716</v>
      </c>
      <c r="M75" s="59" t="s">
        <v>0</v>
      </c>
      <c r="N75" s="79">
        <v>14</v>
      </c>
      <c r="O75" s="64">
        <f t="shared" si="8"/>
        <v>45702</v>
      </c>
      <c r="P75" s="62">
        <f t="shared" si="12"/>
        <v>34</v>
      </c>
      <c r="Q75" s="59" t="s">
        <v>0</v>
      </c>
      <c r="R75" s="59" t="s">
        <v>0</v>
      </c>
      <c r="S75" s="58" t="s">
        <v>0</v>
      </c>
    </row>
    <row r="76" spans="4:19" x14ac:dyDescent="0.25">
      <c r="D76" s="2"/>
      <c r="E76" s="2"/>
      <c r="J76" s="67">
        <v>45661</v>
      </c>
      <c r="K76" s="63">
        <v>56</v>
      </c>
      <c r="L76" s="46">
        <f t="shared" si="11"/>
        <v>45717</v>
      </c>
      <c r="M76" s="59" t="s">
        <v>0</v>
      </c>
      <c r="N76" s="79">
        <v>14</v>
      </c>
      <c r="O76" s="64">
        <f t="shared" si="8"/>
        <v>45703</v>
      </c>
      <c r="P76" s="62">
        <f t="shared" si="12"/>
        <v>34</v>
      </c>
      <c r="Q76" s="59" t="s">
        <v>0</v>
      </c>
      <c r="R76" s="59" t="s">
        <v>0</v>
      </c>
      <c r="S76" s="58" t="s">
        <v>0</v>
      </c>
    </row>
    <row r="77" spans="4:19" ht="15.75" thickBot="1" x14ac:dyDescent="0.3">
      <c r="D77" s="2"/>
      <c r="E77" s="2"/>
      <c r="J77" s="68">
        <v>45662</v>
      </c>
      <c r="K77" s="82">
        <v>56</v>
      </c>
      <c r="L77" s="83">
        <f t="shared" si="11"/>
        <v>45718</v>
      </c>
      <c r="M77" s="60" t="s">
        <v>0</v>
      </c>
      <c r="N77" s="80">
        <v>14</v>
      </c>
      <c r="O77" s="84">
        <f t="shared" si="8"/>
        <v>45704</v>
      </c>
      <c r="P77" s="69">
        <f t="shared" si="12"/>
        <v>34</v>
      </c>
      <c r="Q77" s="60" t="s">
        <v>0</v>
      </c>
      <c r="R77" s="60" t="s">
        <v>0</v>
      </c>
      <c r="S77" s="61" t="s">
        <v>0</v>
      </c>
    </row>
    <row r="78" spans="4:19" x14ac:dyDescent="0.25">
      <c r="D78" s="2"/>
      <c r="E78" s="2"/>
    </row>
    <row r="79" spans="4:19" x14ac:dyDescent="0.25">
      <c r="D79" s="2"/>
      <c r="E79" s="2"/>
    </row>
    <row r="80" spans="4:19" x14ac:dyDescent="0.25">
      <c r="D80" s="2"/>
      <c r="E80" s="2"/>
    </row>
    <row r="81" spans="4:5" x14ac:dyDescent="0.25">
      <c r="D81" s="2"/>
      <c r="E81" s="2"/>
    </row>
    <row r="82" spans="4:5" x14ac:dyDescent="0.25">
      <c r="D82" s="2"/>
      <c r="E82" s="2"/>
    </row>
    <row r="83" spans="4:5" x14ac:dyDescent="0.25">
      <c r="D83" s="2"/>
      <c r="E83" s="2"/>
    </row>
    <row r="84" spans="4:5" x14ac:dyDescent="0.25">
      <c r="D84" s="2"/>
      <c r="E84" s="2"/>
    </row>
    <row r="85" spans="4:5" x14ac:dyDescent="0.25">
      <c r="D85" s="2"/>
      <c r="E85" s="2"/>
    </row>
    <row r="86" spans="4:5" x14ac:dyDescent="0.25">
      <c r="D86" s="2"/>
      <c r="E86" s="2"/>
    </row>
    <row r="87" spans="4:5" x14ac:dyDescent="0.25">
      <c r="D87" s="2"/>
      <c r="E87" s="2"/>
    </row>
    <row r="88" spans="4:5" x14ac:dyDescent="0.25">
      <c r="D88" s="2"/>
      <c r="E88" s="2"/>
    </row>
    <row r="89" spans="4:5" x14ac:dyDescent="0.25">
      <c r="D89" s="2"/>
      <c r="E89" s="2"/>
    </row>
    <row r="90" spans="4:5" x14ac:dyDescent="0.25">
      <c r="D90" s="2"/>
      <c r="E90" s="2"/>
    </row>
    <row r="91" spans="4:5" x14ac:dyDescent="0.25">
      <c r="D91" s="2"/>
      <c r="E91" s="2"/>
    </row>
    <row r="92" spans="4:5" x14ac:dyDescent="0.25">
      <c r="D92" s="2"/>
      <c r="E92" s="2"/>
    </row>
    <row r="93" spans="4:5" x14ac:dyDescent="0.25">
      <c r="D93" s="2"/>
      <c r="E93" s="2"/>
    </row>
    <row r="94" spans="4:5" x14ac:dyDescent="0.25">
      <c r="D94" s="2"/>
      <c r="E94" s="2"/>
    </row>
    <row r="95" spans="4:5" x14ac:dyDescent="0.25">
      <c r="D95" s="2"/>
      <c r="E95" s="2"/>
    </row>
    <row r="96" spans="4:5" x14ac:dyDescent="0.25">
      <c r="D96" s="2"/>
      <c r="E96" s="2"/>
    </row>
    <row r="97" spans="4:5" x14ac:dyDescent="0.25">
      <c r="D97" s="2"/>
      <c r="E97" s="2"/>
    </row>
    <row r="98" spans="4:5" x14ac:dyDescent="0.25">
      <c r="D98" s="2"/>
      <c r="E98" s="2"/>
    </row>
    <row r="99" spans="4:5" x14ac:dyDescent="0.25">
      <c r="D99" s="2"/>
      <c r="E99" s="2"/>
    </row>
    <row r="100" spans="4:5" x14ac:dyDescent="0.25">
      <c r="D100" s="2"/>
      <c r="E100" s="2"/>
    </row>
    <row r="101" spans="4:5" x14ac:dyDescent="0.25">
      <c r="D101" s="2"/>
      <c r="E101" s="2"/>
    </row>
    <row r="102" spans="4:5" x14ac:dyDescent="0.25">
      <c r="D102" s="2"/>
      <c r="E102" s="2"/>
    </row>
    <row r="103" spans="4:5" x14ac:dyDescent="0.25">
      <c r="D103" s="2"/>
      <c r="E103" s="2"/>
    </row>
    <row r="104" spans="4:5" x14ac:dyDescent="0.25">
      <c r="D104" s="2"/>
      <c r="E104" s="2"/>
    </row>
    <row r="105" spans="4:5" x14ac:dyDescent="0.25">
      <c r="D105" s="2"/>
      <c r="E105" s="2"/>
    </row>
    <row r="106" spans="4:5" x14ac:dyDescent="0.25">
      <c r="D106" s="2"/>
      <c r="E106" s="2"/>
    </row>
    <row r="107" spans="4:5" x14ac:dyDescent="0.25">
      <c r="D107" s="2"/>
      <c r="E107" s="2"/>
    </row>
    <row r="108" spans="4:5" x14ac:dyDescent="0.25">
      <c r="D108" s="2"/>
      <c r="E108" s="2"/>
    </row>
    <row r="109" spans="4:5" x14ac:dyDescent="0.25">
      <c r="D109" s="2"/>
      <c r="E109" s="2"/>
    </row>
    <row r="110" spans="4:5" x14ac:dyDescent="0.25">
      <c r="D110" s="2"/>
      <c r="E110" s="2"/>
    </row>
    <row r="111" spans="4:5" x14ac:dyDescent="0.25">
      <c r="D111" s="2"/>
      <c r="E111" s="2"/>
    </row>
    <row r="112" spans="4:5" x14ac:dyDescent="0.25">
      <c r="D112" s="2"/>
      <c r="E112" s="2"/>
    </row>
    <row r="113" spans="4:5" x14ac:dyDescent="0.25">
      <c r="D113" s="2"/>
      <c r="E113" s="2"/>
    </row>
    <row r="114" spans="4:5" x14ac:dyDescent="0.25">
      <c r="D114" s="2"/>
      <c r="E114" s="2"/>
    </row>
    <row r="115" spans="4:5" x14ac:dyDescent="0.25">
      <c r="D115" s="2"/>
      <c r="E115" s="2"/>
    </row>
    <row r="116" spans="4:5" x14ac:dyDescent="0.25">
      <c r="D116" s="2"/>
      <c r="E116" s="2"/>
    </row>
    <row r="117" spans="4:5" x14ac:dyDescent="0.25">
      <c r="D117" s="2"/>
      <c r="E117" s="2"/>
    </row>
    <row r="118" spans="4:5" x14ac:dyDescent="0.25">
      <c r="D118" s="2"/>
      <c r="E118" s="2"/>
    </row>
    <row r="119" spans="4:5" x14ac:dyDescent="0.25">
      <c r="D119" s="2"/>
      <c r="E119" s="2"/>
    </row>
    <row r="120" spans="4:5" x14ac:dyDescent="0.25">
      <c r="D120" s="2"/>
      <c r="E120" s="2"/>
    </row>
    <row r="121" spans="4:5" x14ac:dyDescent="0.25">
      <c r="D121" s="2"/>
      <c r="E121" s="2"/>
    </row>
    <row r="122" spans="4:5" x14ac:dyDescent="0.25">
      <c r="D122" s="2"/>
      <c r="E122" s="2"/>
    </row>
    <row r="123" spans="4:5" x14ac:dyDescent="0.25">
      <c r="D123" s="2"/>
      <c r="E123" s="2"/>
    </row>
    <row r="124" spans="4:5" x14ac:dyDescent="0.25">
      <c r="D124" s="2"/>
      <c r="E124" s="2"/>
    </row>
    <row r="125" spans="4:5" x14ac:dyDescent="0.25">
      <c r="D125" s="2"/>
      <c r="E125" s="2"/>
    </row>
    <row r="126" spans="4:5" x14ac:dyDescent="0.25">
      <c r="D126" s="2"/>
      <c r="E126" s="2"/>
    </row>
    <row r="127" spans="4:5" x14ac:dyDescent="0.25">
      <c r="D127" s="2"/>
      <c r="E127" s="2"/>
    </row>
    <row r="128" spans="4:5" x14ac:dyDescent="0.25">
      <c r="D128" s="2"/>
      <c r="E128" s="2"/>
    </row>
    <row r="129" spans="4:5" x14ac:dyDescent="0.25">
      <c r="D129" s="2"/>
      <c r="E129" s="2"/>
    </row>
    <row r="130" spans="4:5" x14ac:dyDescent="0.25">
      <c r="D130" s="2"/>
      <c r="E130" s="2"/>
    </row>
    <row r="131" spans="4:5" x14ac:dyDescent="0.25">
      <c r="D131" s="2"/>
      <c r="E131" s="2"/>
    </row>
    <row r="132" spans="4:5" x14ac:dyDescent="0.25">
      <c r="D132" s="2"/>
      <c r="E132" s="2"/>
    </row>
    <row r="133" spans="4:5" x14ac:dyDescent="0.25">
      <c r="D133" s="2"/>
      <c r="E133" s="2"/>
    </row>
    <row r="134" spans="4:5" x14ac:dyDescent="0.25">
      <c r="D134" s="2"/>
      <c r="E134" s="2"/>
    </row>
    <row r="135" spans="4:5" x14ac:dyDescent="0.25">
      <c r="D135" s="2"/>
      <c r="E135" s="2"/>
    </row>
    <row r="136" spans="4:5" x14ac:dyDescent="0.25">
      <c r="D136" s="2"/>
      <c r="E136" s="2"/>
    </row>
    <row r="137" spans="4:5" x14ac:dyDescent="0.25">
      <c r="D137" s="2"/>
      <c r="E137" s="2"/>
    </row>
    <row r="138" spans="4:5" x14ac:dyDescent="0.25">
      <c r="D138" s="2"/>
      <c r="E138" s="2"/>
    </row>
    <row r="139" spans="4:5" x14ac:dyDescent="0.25">
      <c r="D139" s="2"/>
      <c r="E139" s="2"/>
    </row>
    <row r="140" spans="4:5" x14ac:dyDescent="0.25">
      <c r="D140" s="2"/>
      <c r="E140" s="2"/>
    </row>
    <row r="141" spans="4:5" x14ac:dyDescent="0.25">
      <c r="D141" s="2"/>
      <c r="E141" s="2"/>
    </row>
    <row r="142" spans="4:5" x14ac:dyDescent="0.25">
      <c r="D142" s="2"/>
      <c r="E142" s="2"/>
    </row>
    <row r="143" spans="4:5" x14ac:dyDescent="0.25">
      <c r="D143" s="2"/>
      <c r="E143" s="2"/>
    </row>
    <row r="144" spans="4:5" x14ac:dyDescent="0.25">
      <c r="D144" s="2"/>
      <c r="E144" s="2"/>
    </row>
    <row r="145" spans="4:5" x14ac:dyDescent="0.25">
      <c r="D145" s="2"/>
      <c r="E145" s="2"/>
    </row>
    <row r="146" spans="4:5" x14ac:dyDescent="0.25">
      <c r="D146" s="2"/>
      <c r="E146" s="2"/>
    </row>
    <row r="147" spans="4:5" x14ac:dyDescent="0.25">
      <c r="D147" s="2"/>
      <c r="E147" s="2"/>
    </row>
    <row r="148" spans="4:5" x14ac:dyDescent="0.25">
      <c r="D148" s="2"/>
      <c r="E148" s="2"/>
    </row>
    <row r="149" spans="4:5" x14ac:dyDescent="0.25">
      <c r="D149" s="2"/>
      <c r="E149" s="2"/>
    </row>
    <row r="150" spans="4:5" x14ac:dyDescent="0.25">
      <c r="D150" s="2"/>
      <c r="E150" s="2"/>
    </row>
    <row r="151" spans="4:5" x14ac:dyDescent="0.25">
      <c r="D151" s="2"/>
      <c r="E151" s="2"/>
    </row>
    <row r="152" spans="4:5" x14ac:dyDescent="0.25">
      <c r="D152" s="2"/>
      <c r="E152" s="2"/>
    </row>
    <row r="153" spans="4:5" x14ac:dyDescent="0.25">
      <c r="D153" s="2"/>
      <c r="E153" s="2"/>
    </row>
  </sheetData>
  <phoneticPr fontId="9" type="noConversion"/>
  <pageMargins left="0.7" right="0.7" top="0.75" bottom="0.75" header="0.3" footer="0.3"/>
  <pageSetup paperSize="9" scale="61" orientation="portrait" r:id="rId1"/>
  <colBreaks count="2" manualBreakCount="2">
    <brk id="9" max="1048575" man="1"/>
    <brk id="19" max="1048575" man="1"/>
  </col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AAD82-AE08-4C6A-A4BC-626613E0715E}">
  <sheetPr>
    <tabColor rgb="FFFFC000"/>
  </sheetPr>
  <dimension ref="A1:D805"/>
  <sheetViews>
    <sheetView zoomScale="110" zoomScaleNormal="110" workbookViewId="0">
      <pane ySplit="1" topLeftCell="A2" activePane="bottomLeft" state="frozen"/>
      <selection pane="bottomLeft" activeCell="D23" sqref="D23"/>
    </sheetView>
  </sheetViews>
  <sheetFormatPr baseColWidth="10" defaultRowHeight="15" x14ac:dyDescent="0.25"/>
  <cols>
    <col min="1" max="1" width="13" customWidth="1"/>
    <col min="2" max="2" width="14.42578125" customWidth="1"/>
    <col min="4" max="4" width="11.5703125" customWidth="1"/>
  </cols>
  <sheetData>
    <row r="1" spans="1:4" ht="45" x14ac:dyDescent="0.25">
      <c r="A1" s="28" t="s">
        <v>7</v>
      </c>
      <c r="B1" s="94" t="s">
        <v>23</v>
      </c>
      <c r="C1" s="28" t="s">
        <v>24</v>
      </c>
      <c r="D1" s="28" t="s">
        <v>25</v>
      </c>
    </row>
    <row r="2" spans="1:4" x14ac:dyDescent="0.25">
      <c r="A2" s="95">
        <v>45642</v>
      </c>
      <c r="B2" s="96">
        <f t="shared" ref="B2:B65" si="0">A2+56</f>
        <v>45698</v>
      </c>
      <c r="C2" s="97"/>
      <c r="D2" s="98" t="s">
        <v>26</v>
      </c>
    </row>
    <row r="3" spans="1:4" x14ac:dyDescent="0.25">
      <c r="A3" s="95">
        <v>45643</v>
      </c>
      <c r="B3" s="96">
        <f t="shared" si="0"/>
        <v>45699</v>
      </c>
      <c r="C3" s="97">
        <f>Tableau3[[#This Row],[Date de la soutenance]]-14</f>
        <v>45685</v>
      </c>
      <c r="D3" s="98"/>
    </row>
    <row r="4" spans="1:4" x14ac:dyDescent="0.25">
      <c r="A4" s="95">
        <v>45644</v>
      </c>
      <c r="B4" s="96">
        <f t="shared" si="0"/>
        <v>45700</v>
      </c>
      <c r="C4" s="97">
        <f>Tableau3[[#This Row],[Date de la soutenance]]-14</f>
        <v>45686</v>
      </c>
      <c r="D4" s="98"/>
    </row>
    <row r="5" spans="1:4" x14ac:dyDescent="0.25">
      <c r="A5" s="95">
        <v>45645</v>
      </c>
      <c r="B5" s="96">
        <f t="shared" si="0"/>
        <v>45701</v>
      </c>
      <c r="C5" s="97">
        <f>Tableau3[[#This Row],[Date de la soutenance]]-14</f>
        <v>45687</v>
      </c>
      <c r="D5" s="98"/>
    </row>
    <row r="6" spans="1:4" x14ac:dyDescent="0.25">
      <c r="A6" s="95">
        <v>45646</v>
      </c>
      <c r="B6" s="96">
        <f t="shared" si="0"/>
        <v>45702</v>
      </c>
      <c r="C6" s="97">
        <f>Tableau3[[#This Row],[Date de la soutenance]]-14</f>
        <v>45688</v>
      </c>
      <c r="D6" s="98"/>
    </row>
    <row r="7" spans="1:4" x14ac:dyDescent="0.25">
      <c r="A7" s="95">
        <v>45647</v>
      </c>
      <c r="B7" s="96">
        <f t="shared" si="0"/>
        <v>45703</v>
      </c>
      <c r="C7" s="97">
        <f>Tableau3[[#This Row],[Date de la soutenance]]-14</f>
        <v>45689</v>
      </c>
      <c r="D7" s="98"/>
    </row>
    <row r="8" spans="1:4" x14ac:dyDescent="0.25">
      <c r="A8" s="95">
        <v>45648</v>
      </c>
      <c r="B8" s="96">
        <f t="shared" si="0"/>
        <v>45704</v>
      </c>
      <c r="C8" s="97">
        <f>Tableau3[[#This Row],[Date de la soutenance]]-14</f>
        <v>45690</v>
      </c>
      <c r="D8" s="98"/>
    </row>
    <row r="9" spans="1:4" x14ac:dyDescent="0.25">
      <c r="A9" s="95">
        <v>45649</v>
      </c>
      <c r="B9" s="96">
        <f t="shared" si="0"/>
        <v>45705</v>
      </c>
      <c r="C9" s="97">
        <f>Tableau3[[#This Row],[Date de la soutenance]]-14</f>
        <v>45691</v>
      </c>
      <c r="D9" s="98"/>
    </row>
    <row r="10" spans="1:4" x14ac:dyDescent="0.25">
      <c r="A10" s="95">
        <v>45650</v>
      </c>
      <c r="B10" s="96">
        <f t="shared" si="0"/>
        <v>45706</v>
      </c>
      <c r="C10" s="97">
        <f>Tableau3[[#This Row],[Date de la soutenance]]-14</f>
        <v>45692</v>
      </c>
      <c r="D10" s="98"/>
    </row>
    <row r="11" spans="1:4" x14ac:dyDescent="0.25">
      <c r="A11" s="95">
        <v>45651</v>
      </c>
      <c r="B11" s="96">
        <f t="shared" si="0"/>
        <v>45707</v>
      </c>
      <c r="C11" s="97">
        <f>Tableau3[[#This Row],[Date de la soutenance]]-14</f>
        <v>45693</v>
      </c>
      <c r="D11" s="98"/>
    </row>
    <row r="12" spans="1:4" x14ac:dyDescent="0.25">
      <c r="A12" s="95">
        <v>45652</v>
      </c>
      <c r="B12" s="96">
        <f t="shared" si="0"/>
        <v>45708</v>
      </c>
      <c r="C12" s="97">
        <f>Tableau3[[#This Row],[Date de la soutenance]]-14</f>
        <v>45694</v>
      </c>
      <c r="D12" s="98"/>
    </row>
    <row r="13" spans="1:4" x14ac:dyDescent="0.25">
      <c r="A13" s="95">
        <v>45653</v>
      </c>
      <c r="B13" s="96">
        <f t="shared" si="0"/>
        <v>45709</v>
      </c>
      <c r="C13" s="97">
        <f>Tableau3[[#This Row],[Date de la soutenance]]-14</f>
        <v>45695</v>
      </c>
      <c r="D13" s="98"/>
    </row>
    <row r="14" spans="1:4" x14ac:dyDescent="0.25">
      <c r="A14" s="95">
        <v>45654</v>
      </c>
      <c r="B14" s="96">
        <f t="shared" si="0"/>
        <v>45710</v>
      </c>
      <c r="C14" s="97">
        <f>Tableau3[[#This Row],[Date de la soutenance]]-14</f>
        <v>45696</v>
      </c>
      <c r="D14" s="98"/>
    </row>
    <row r="15" spans="1:4" x14ac:dyDescent="0.25">
      <c r="A15" s="95">
        <v>45655</v>
      </c>
      <c r="B15" s="96">
        <f t="shared" si="0"/>
        <v>45711</v>
      </c>
      <c r="C15" s="97">
        <f>Tableau3[[#This Row],[Date de la soutenance]]-14</f>
        <v>45697</v>
      </c>
      <c r="D15" s="98"/>
    </row>
    <row r="16" spans="1:4" x14ac:dyDescent="0.25">
      <c r="A16" s="95">
        <v>45656</v>
      </c>
      <c r="B16" s="96">
        <f t="shared" si="0"/>
        <v>45712</v>
      </c>
      <c r="C16" s="97">
        <f>Tableau3[[#This Row],[Date de la soutenance]]-14</f>
        <v>45698</v>
      </c>
      <c r="D16" s="98"/>
    </row>
    <row r="17" spans="1:4" x14ac:dyDescent="0.25">
      <c r="A17" s="95">
        <v>45657</v>
      </c>
      <c r="B17" s="96">
        <f t="shared" si="0"/>
        <v>45713</v>
      </c>
      <c r="C17" s="97">
        <f>Tableau3[[#This Row],[Date de la soutenance]]-14</f>
        <v>45699</v>
      </c>
      <c r="D17" s="98"/>
    </row>
    <row r="18" spans="1:4" x14ac:dyDescent="0.25">
      <c r="A18" s="95">
        <v>45658</v>
      </c>
      <c r="B18" s="96">
        <f t="shared" si="0"/>
        <v>45714</v>
      </c>
      <c r="C18" s="97">
        <f>Tableau3[[#This Row],[Date de la soutenance]]-14</f>
        <v>45700</v>
      </c>
      <c r="D18" s="98"/>
    </row>
    <row r="19" spans="1:4" x14ac:dyDescent="0.25">
      <c r="A19" s="95">
        <v>45659</v>
      </c>
      <c r="B19" s="96">
        <f t="shared" si="0"/>
        <v>45715</v>
      </c>
      <c r="C19" s="97">
        <f>Tableau3[[#This Row],[Date de la soutenance]]-14</f>
        <v>45701</v>
      </c>
      <c r="D19" s="98"/>
    </row>
    <row r="20" spans="1:4" x14ac:dyDescent="0.25">
      <c r="A20" s="95">
        <v>45660</v>
      </c>
      <c r="B20" s="96">
        <f t="shared" si="0"/>
        <v>45716</v>
      </c>
      <c r="C20" s="97">
        <f>Tableau3[[#This Row],[Date de la soutenance]]-14</f>
        <v>45702</v>
      </c>
      <c r="D20" s="98"/>
    </row>
    <row r="21" spans="1:4" x14ac:dyDescent="0.25">
      <c r="A21" s="95">
        <v>45661</v>
      </c>
      <c r="B21" s="96">
        <f t="shared" si="0"/>
        <v>45717</v>
      </c>
      <c r="C21" s="97">
        <f>Tableau3[[#This Row],[Date de la soutenance]]-14</f>
        <v>45703</v>
      </c>
      <c r="D21" s="98"/>
    </row>
    <row r="22" spans="1:4" x14ac:dyDescent="0.25">
      <c r="A22" s="95">
        <v>45662</v>
      </c>
      <c r="B22" s="96">
        <f t="shared" si="0"/>
        <v>45718</v>
      </c>
      <c r="C22" s="97">
        <f>Tableau3[[#This Row],[Date de la soutenance]]-14</f>
        <v>45704</v>
      </c>
      <c r="D22" s="98" t="s">
        <v>27</v>
      </c>
    </row>
    <row r="23" spans="1:4" x14ac:dyDescent="0.25">
      <c r="A23" s="99">
        <v>45663</v>
      </c>
      <c r="B23" s="100">
        <f t="shared" si="0"/>
        <v>45719</v>
      </c>
      <c r="C23" s="101">
        <f>Tableau3[[#This Row],[Date de la soutenance]]-21</f>
        <v>45698</v>
      </c>
      <c r="D23" s="102" t="s">
        <v>28</v>
      </c>
    </row>
    <row r="24" spans="1:4" x14ac:dyDescent="0.25">
      <c r="A24" s="95">
        <v>45664</v>
      </c>
      <c r="B24" s="96">
        <f t="shared" si="0"/>
        <v>45720</v>
      </c>
      <c r="C24" s="97">
        <f>Tableau3[[#This Row],[Date de la soutenance]]-21</f>
        <v>45699</v>
      </c>
      <c r="D24" s="98"/>
    </row>
    <row r="25" spans="1:4" x14ac:dyDescent="0.25">
      <c r="A25" s="95">
        <v>45665</v>
      </c>
      <c r="B25" s="96">
        <f t="shared" si="0"/>
        <v>45721</v>
      </c>
      <c r="C25" s="97">
        <f>Tableau3[[#This Row],[Date de la soutenance]]-21</f>
        <v>45700</v>
      </c>
      <c r="D25" s="98"/>
    </row>
    <row r="26" spans="1:4" x14ac:dyDescent="0.25">
      <c r="A26" s="95">
        <v>45666</v>
      </c>
      <c r="B26" s="96">
        <f t="shared" si="0"/>
        <v>45722</v>
      </c>
      <c r="C26" s="97">
        <f>Tableau3[[#This Row],[Date de la soutenance]]-21</f>
        <v>45701</v>
      </c>
      <c r="D26" s="98"/>
    </row>
    <row r="27" spans="1:4" x14ac:dyDescent="0.25">
      <c r="A27" s="95">
        <v>45667</v>
      </c>
      <c r="B27" s="96">
        <f t="shared" si="0"/>
        <v>45723</v>
      </c>
      <c r="C27" s="97">
        <f>Tableau3[[#This Row],[Date de la soutenance]]-21</f>
        <v>45702</v>
      </c>
      <c r="D27" s="98"/>
    </row>
    <row r="28" spans="1:4" x14ac:dyDescent="0.25">
      <c r="A28" s="95">
        <v>45668</v>
      </c>
      <c r="B28" s="96">
        <f t="shared" si="0"/>
        <v>45724</v>
      </c>
      <c r="C28" s="97">
        <f>Tableau3[[#This Row],[Date de la soutenance]]-21</f>
        <v>45703</v>
      </c>
      <c r="D28" s="98"/>
    </row>
    <row r="29" spans="1:4" x14ac:dyDescent="0.25">
      <c r="A29" s="95">
        <v>45669</v>
      </c>
      <c r="B29" s="96">
        <f t="shared" si="0"/>
        <v>45725</v>
      </c>
      <c r="C29" s="97">
        <f>Tableau3[[#This Row],[Date de la soutenance]]-21</f>
        <v>45704</v>
      </c>
      <c r="D29" s="98"/>
    </row>
    <row r="30" spans="1:4" x14ac:dyDescent="0.25">
      <c r="A30" s="95">
        <v>45670</v>
      </c>
      <c r="B30" s="96">
        <f t="shared" si="0"/>
        <v>45726</v>
      </c>
      <c r="C30" s="97">
        <f>Tableau3[[#This Row],[Date de la soutenance]]-21</f>
        <v>45705</v>
      </c>
      <c r="D30" s="98"/>
    </row>
    <row r="31" spans="1:4" x14ac:dyDescent="0.25">
      <c r="A31" s="95">
        <v>45671</v>
      </c>
      <c r="B31" s="96">
        <f t="shared" si="0"/>
        <v>45727</v>
      </c>
      <c r="C31" s="97">
        <f>Tableau3[[#This Row],[Date de la soutenance]]-21</f>
        <v>45706</v>
      </c>
    </row>
    <row r="32" spans="1:4" x14ac:dyDescent="0.25">
      <c r="A32" s="95">
        <v>45672</v>
      </c>
      <c r="B32" s="96">
        <f t="shared" si="0"/>
        <v>45728</v>
      </c>
      <c r="C32" s="97">
        <f>Tableau3[[#This Row],[Date de la soutenance]]-21</f>
        <v>45707</v>
      </c>
    </row>
    <row r="33" spans="1:3" x14ac:dyDescent="0.25">
      <c r="A33" s="95">
        <v>45673</v>
      </c>
      <c r="B33" s="96">
        <f t="shared" si="0"/>
        <v>45729</v>
      </c>
      <c r="C33" s="97">
        <f>Tableau3[[#This Row],[Date de la soutenance]]-21</f>
        <v>45708</v>
      </c>
    </row>
    <row r="34" spans="1:3" x14ac:dyDescent="0.25">
      <c r="A34" s="95">
        <v>45674</v>
      </c>
      <c r="B34" s="96">
        <f t="shared" si="0"/>
        <v>45730</v>
      </c>
      <c r="C34" s="97">
        <f>Tableau3[[#This Row],[Date de la soutenance]]-21</f>
        <v>45709</v>
      </c>
    </row>
    <row r="35" spans="1:3" x14ac:dyDescent="0.25">
      <c r="A35" s="95">
        <v>45675</v>
      </c>
      <c r="B35" s="96">
        <f t="shared" si="0"/>
        <v>45731</v>
      </c>
      <c r="C35" s="97">
        <f>Tableau3[[#This Row],[Date de la soutenance]]-21</f>
        <v>45710</v>
      </c>
    </row>
    <row r="36" spans="1:3" x14ac:dyDescent="0.25">
      <c r="A36" s="95">
        <v>45676</v>
      </c>
      <c r="B36" s="96">
        <f t="shared" si="0"/>
        <v>45732</v>
      </c>
      <c r="C36" s="97">
        <f>Tableau3[[#This Row],[Date de la soutenance]]-21</f>
        <v>45711</v>
      </c>
    </row>
    <row r="37" spans="1:3" x14ac:dyDescent="0.25">
      <c r="A37" s="95">
        <v>45677</v>
      </c>
      <c r="B37" s="96">
        <f t="shared" si="0"/>
        <v>45733</v>
      </c>
      <c r="C37" s="97">
        <f>Tableau3[[#This Row],[Date de la soutenance]]-21</f>
        <v>45712</v>
      </c>
    </row>
    <row r="38" spans="1:3" x14ac:dyDescent="0.25">
      <c r="A38" s="95">
        <v>45678</v>
      </c>
      <c r="B38" s="96">
        <f t="shared" si="0"/>
        <v>45734</v>
      </c>
      <c r="C38" s="97">
        <f>Tableau3[[#This Row],[Date de la soutenance]]-21</f>
        <v>45713</v>
      </c>
    </row>
    <row r="39" spans="1:3" x14ac:dyDescent="0.25">
      <c r="A39" s="95">
        <v>45679</v>
      </c>
      <c r="B39" s="96">
        <f t="shared" si="0"/>
        <v>45735</v>
      </c>
      <c r="C39" s="97">
        <f>Tableau3[[#This Row],[Date de la soutenance]]-21</f>
        <v>45714</v>
      </c>
    </row>
    <row r="40" spans="1:3" x14ac:dyDescent="0.25">
      <c r="A40" s="95">
        <v>45680</v>
      </c>
      <c r="B40" s="96">
        <f t="shared" si="0"/>
        <v>45736</v>
      </c>
      <c r="C40" s="97">
        <f>Tableau3[[#This Row],[Date de la soutenance]]-21</f>
        <v>45715</v>
      </c>
    </row>
    <row r="41" spans="1:3" x14ac:dyDescent="0.25">
      <c r="A41" s="95">
        <v>45681</v>
      </c>
      <c r="B41" s="96">
        <f t="shared" si="0"/>
        <v>45737</v>
      </c>
      <c r="C41" s="97">
        <f>Tableau3[[#This Row],[Date de la soutenance]]-21</f>
        <v>45716</v>
      </c>
    </row>
    <row r="42" spans="1:3" x14ac:dyDescent="0.25">
      <c r="A42" s="95">
        <v>45682</v>
      </c>
      <c r="B42" s="96">
        <f t="shared" si="0"/>
        <v>45738</v>
      </c>
      <c r="C42" s="97">
        <f>Tableau3[[#This Row],[Date de la soutenance]]-21</f>
        <v>45717</v>
      </c>
    </row>
    <row r="43" spans="1:3" x14ac:dyDescent="0.25">
      <c r="A43" s="95">
        <v>45683</v>
      </c>
      <c r="B43" s="96">
        <f t="shared" si="0"/>
        <v>45739</v>
      </c>
      <c r="C43" s="97">
        <f>Tableau3[[#This Row],[Date de la soutenance]]-21</f>
        <v>45718</v>
      </c>
    </row>
    <row r="44" spans="1:3" x14ac:dyDescent="0.25">
      <c r="A44" s="95">
        <v>45684</v>
      </c>
      <c r="B44" s="96">
        <f t="shared" si="0"/>
        <v>45740</v>
      </c>
      <c r="C44" s="97">
        <f>Tableau3[[#This Row],[Date de la soutenance]]-21</f>
        <v>45719</v>
      </c>
    </row>
    <row r="45" spans="1:3" x14ac:dyDescent="0.25">
      <c r="A45" s="95">
        <v>45685</v>
      </c>
      <c r="B45" s="96">
        <f t="shared" si="0"/>
        <v>45741</v>
      </c>
      <c r="C45" s="97">
        <f>Tableau3[[#This Row],[Date de la soutenance]]-21</f>
        <v>45720</v>
      </c>
    </row>
    <row r="46" spans="1:3" x14ac:dyDescent="0.25">
      <c r="A46" s="95">
        <v>45686</v>
      </c>
      <c r="B46" s="96">
        <f t="shared" si="0"/>
        <v>45742</v>
      </c>
      <c r="C46" s="97">
        <f>Tableau3[[#This Row],[Date de la soutenance]]-21</f>
        <v>45721</v>
      </c>
    </row>
    <row r="47" spans="1:3" x14ac:dyDescent="0.25">
      <c r="A47" s="95">
        <v>45687</v>
      </c>
      <c r="B47" s="96">
        <f t="shared" si="0"/>
        <v>45743</v>
      </c>
      <c r="C47" s="97">
        <f>Tableau3[[#This Row],[Date de la soutenance]]-21</f>
        <v>45722</v>
      </c>
    </row>
    <row r="48" spans="1:3" x14ac:dyDescent="0.25">
      <c r="A48" s="95">
        <v>45688</v>
      </c>
      <c r="B48" s="96">
        <f t="shared" si="0"/>
        <v>45744</v>
      </c>
      <c r="C48" s="97">
        <f>Tableau3[[#This Row],[Date de la soutenance]]-21</f>
        <v>45723</v>
      </c>
    </row>
    <row r="49" spans="1:3" x14ac:dyDescent="0.25">
      <c r="A49" s="95">
        <v>45689</v>
      </c>
      <c r="B49" s="96">
        <f t="shared" si="0"/>
        <v>45745</v>
      </c>
      <c r="C49" s="97">
        <f>Tableau3[[#This Row],[Date de la soutenance]]-21</f>
        <v>45724</v>
      </c>
    </row>
    <row r="50" spans="1:3" x14ac:dyDescent="0.25">
      <c r="A50" s="95">
        <v>45690</v>
      </c>
      <c r="B50" s="96">
        <f t="shared" si="0"/>
        <v>45746</v>
      </c>
      <c r="C50" s="97">
        <f>Tableau3[[#This Row],[Date de la soutenance]]-21</f>
        <v>45725</v>
      </c>
    </row>
    <row r="51" spans="1:3" x14ac:dyDescent="0.25">
      <c r="A51" s="95">
        <v>45691</v>
      </c>
      <c r="B51" s="96">
        <f t="shared" si="0"/>
        <v>45747</v>
      </c>
      <c r="C51" s="97">
        <f>Tableau3[[#This Row],[Date de la soutenance]]-21</f>
        <v>45726</v>
      </c>
    </row>
    <row r="52" spans="1:3" x14ac:dyDescent="0.25">
      <c r="A52" s="95">
        <v>45692</v>
      </c>
      <c r="B52" s="96">
        <f t="shared" si="0"/>
        <v>45748</v>
      </c>
      <c r="C52" s="97">
        <f>Tableau3[[#This Row],[Date de la soutenance]]-21</f>
        <v>45727</v>
      </c>
    </row>
    <row r="53" spans="1:3" x14ac:dyDescent="0.25">
      <c r="A53" s="95">
        <v>45693</v>
      </c>
      <c r="B53" s="96">
        <f t="shared" si="0"/>
        <v>45749</v>
      </c>
      <c r="C53" s="97">
        <f>Tableau3[[#This Row],[Date de la soutenance]]-21</f>
        <v>45728</v>
      </c>
    </row>
    <row r="54" spans="1:3" x14ac:dyDescent="0.25">
      <c r="A54" s="95">
        <v>45694</v>
      </c>
      <c r="B54" s="96">
        <f t="shared" si="0"/>
        <v>45750</v>
      </c>
      <c r="C54" s="97">
        <f>Tableau3[[#This Row],[Date de la soutenance]]-21</f>
        <v>45729</v>
      </c>
    </row>
    <row r="55" spans="1:3" x14ac:dyDescent="0.25">
      <c r="A55" s="95">
        <v>45695</v>
      </c>
      <c r="B55" s="96">
        <f t="shared" si="0"/>
        <v>45751</v>
      </c>
      <c r="C55" s="97">
        <f>Tableau3[[#This Row],[Date de la soutenance]]-21</f>
        <v>45730</v>
      </c>
    </row>
    <row r="56" spans="1:3" x14ac:dyDescent="0.25">
      <c r="A56" s="95">
        <v>45696</v>
      </c>
      <c r="B56" s="96">
        <f t="shared" si="0"/>
        <v>45752</v>
      </c>
      <c r="C56" s="97">
        <f>Tableau3[[#This Row],[Date de la soutenance]]-21</f>
        <v>45731</v>
      </c>
    </row>
    <row r="57" spans="1:3" x14ac:dyDescent="0.25">
      <c r="A57" s="95">
        <v>45697</v>
      </c>
      <c r="B57" s="96">
        <f t="shared" si="0"/>
        <v>45753</v>
      </c>
      <c r="C57" s="97">
        <f>Tableau3[[#This Row],[Date de la soutenance]]-21</f>
        <v>45732</v>
      </c>
    </row>
    <row r="58" spans="1:3" x14ac:dyDescent="0.25">
      <c r="A58" s="95">
        <v>45698</v>
      </c>
      <c r="B58" s="96">
        <f t="shared" si="0"/>
        <v>45754</v>
      </c>
      <c r="C58" s="97">
        <f>Tableau3[[#This Row],[Date de la soutenance]]-21</f>
        <v>45733</v>
      </c>
    </row>
    <row r="59" spans="1:3" x14ac:dyDescent="0.25">
      <c r="A59" s="95">
        <v>45699</v>
      </c>
      <c r="B59" s="96">
        <f t="shared" si="0"/>
        <v>45755</v>
      </c>
      <c r="C59" s="97">
        <f>Tableau3[[#This Row],[Date de la soutenance]]-21</f>
        <v>45734</v>
      </c>
    </row>
    <row r="60" spans="1:3" x14ac:dyDescent="0.25">
      <c r="A60" s="95">
        <v>45700</v>
      </c>
      <c r="B60" s="96">
        <f t="shared" si="0"/>
        <v>45756</v>
      </c>
      <c r="C60" s="97">
        <f>Tableau3[[#This Row],[Date de la soutenance]]-21</f>
        <v>45735</v>
      </c>
    </row>
    <row r="61" spans="1:3" x14ac:dyDescent="0.25">
      <c r="A61" s="95">
        <v>45701</v>
      </c>
      <c r="B61" s="96">
        <f t="shared" si="0"/>
        <v>45757</v>
      </c>
      <c r="C61" s="97">
        <f>Tableau3[[#This Row],[Date de la soutenance]]-21</f>
        <v>45736</v>
      </c>
    </row>
    <row r="62" spans="1:3" x14ac:dyDescent="0.25">
      <c r="A62" s="95">
        <v>45702</v>
      </c>
      <c r="B62" s="96">
        <f t="shared" si="0"/>
        <v>45758</v>
      </c>
      <c r="C62" s="97">
        <f>Tableau3[[#This Row],[Date de la soutenance]]-21</f>
        <v>45737</v>
      </c>
    </row>
    <row r="63" spans="1:3" x14ac:dyDescent="0.25">
      <c r="A63" s="95">
        <v>45703</v>
      </c>
      <c r="B63" s="96">
        <f t="shared" si="0"/>
        <v>45759</v>
      </c>
      <c r="C63" s="97">
        <f>Tableau3[[#This Row],[Date de la soutenance]]-21</f>
        <v>45738</v>
      </c>
    </row>
    <row r="64" spans="1:3" x14ac:dyDescent="0.25">
      <c r="A64" s="95">
        <v>45704</v>
      </c>
      <c r="B64" s="96">
        <f t="shared" si="0"/>
        <v>45760</v>
      </c>
      <c r="C64" s="97">
        <f>Tableau3[[#This Row],[Date de la soutenance]]-21</f>
        <v>45739</v>
      </c>
    </row>
    <row r="65" spans="1:3" x14ac:dyDescent="0.25">
      <c r="A65" s="95">
        <v>45705</v>
      </c>
      <c r="B65" s="96">
        <f t="shared" si="0"/>
        <v>45761</v>
      </c>
      <c r="C65" s="97">
        <f>Tableau3[[#This Row],[Date de la soutenance]]-21</f>
        <v>45740</v>
      </c>
    </row>
    <row r="66" spans="1:3" x14ac:dyDescent="0.25">
      <c r="A66" s="95">
        <v>45706</v>
      </c>
      <c r="B66" s="96">
        <f t="shared" ref="B66:B129" si="1">A66+56</f>
        <v>45762</v>
      </c>
      <c r="C66" s="97">
        <f>Tableau3[[#This Row],[Date de la soutenance]]-21</f>
        <v>45741</v>
      </c>
    </row>
    <row r="67" spans="1:3" x14ac:dyDescent="0.25">
      <c r="A67" s="95">
        <v>45707</v>
      </c>
      <c r="B67" s="96">
        <f t="shared" si="1"/>
        <v>45763</v>
      </c>
      <c r="C67" s="97">
        <f>Tableau3[[#This Row],[Date de la soutenance]]-21</f>
        <v>45742</v>
      </c>
    </row>
    <row r="68" spans="1:3" x14ac:dyDescent="0.25">
      <c r="A68" s="95">
        <v>45708</v>
      </c>
      <c r="B68" s="96">
        <f t="shared" si="1"/>
        <v>45764</v>
      </c>
      <c r="C68" s="97">
        <f>Tableau3[[#This Row],[Date de la soutenance]]-21</f>
        <v>45743</v>
      </c>
    </row>
    <row r="69" spans="1:3" x14ac:dyDescent="0.25">
      <c r="A69" s="95">
        <v>45709</v>
      </c>
      <c r="B69" s="96">
        <f t="shared" si="1"/>
        <v>45765</v>
      </c>
      <c r="C69" s="97">
        <f>Tableau3[[#This Row],[Date de la soutenance]]-21</f>
        <v>45744</v>
      </c>
    </row>
    <row r="70" spans="1:3" x14ac:dyDescent="0.25">
      <c r="A70" s="95">
        <v>45710</v>
      </c>
      <c r="B70" s="96">
        <f t="shared" si="1"/>
        <v>45766</v>
      </c>
      <c r="C70" s="97">
        <f>Tableau3[[#This Row],[Date de la soutenance]]-21</f>
        <v>45745</v>
      </c>
    </row>
    <row r="71" spans="1:3" x14ac:dyDescent="0.25">
      <c r="A71" s="95">
        <v>45711</v>
      </c>
      <c r="B71" s="96">
        <f t="shared" si="1"/>
        <v>45767</v>
      </c>
      <c r="C71" s="97">
        <f>Tableau3[[#This Row],[Date de la soutenance]]-21</f>
        <v>45746</v>
      </c>
    </row>
    <row r="72" spans="1:3" x14ac:dyDescent="0.25">
      <c r="A72" s="95">
        <v>45712</v>
      </c>
      <c r="B72" s="96">
        <f t="shared" si="1"/>
        <v>45768</v>
      </c>
      <c r="C72" s="97">
        <f>Tableau3[[#This Row],[Date de la soutenance]]-21</f>
        <v>45747</v>
      </c>
    </row>
    <row r="73" spans="1:3" x14ac:dyDescent="0.25">
      <c r="A73" s="95">
        <v>45713</v>
      </c>
      <c r="B73" s="96">
        <f t="shared" si="1"/>
        <v>45769</v>
      </c>
      <c r="C73" s="97">
        <f>Tableau3[[#This Row],[Date de la soutenance]]-21</f>
        <v>45748</v>
      </c>
    </row>
    <row r="74" spans="1:3" x14ac:dyDescent="0.25">
      <c r="A74" s="95">
        <v>45714</v>
      </c>
      <c r="B74" s="96">
        <f t="shared" si="1"/>
        <v>45770</v>
      </c>
      <c r="C74" s="97">
        <f>Tableau3[[#This Row],[Date de la soutenance]]-21</f>
        <v>45749</v>
      </c>
    </row>
    <row r="75" spans="1:3" x14ac:dyDescent="0.25">
      <c r="A75" s="95">
        <v>45715</v>
      </c>
      <c r="B75" s="96">
        <f t="shared" si="1"/>
        <v>45771</v>
      </c>
      <c r="C75" s="97">
        <f>Tableau3[[#This Row],[Date de la soutenance]]-21</f>
        <v>45750</v>
      </c>
    </row>
    <row r="76" spans="1:3" x14ac:dyDescent="0.25">
      <c r="A76" s="95">
        <v>45716</v>
      </c>
      <c r="B76" s="96">
        <f t="shared" si="1"/>
        <v>45772</v>
      </c>
    </row>
    <row r="77" spans="1:3" x14ac:dyDescent="0.25">
      <c r="A77" s="95">
        <v>45717</v>
      </c>
      <c r="B77" s="96">
        <f t="shared" si="1"/>
        <v>45773</v>
      </c>
    </row>
    <row r="78" spans="1:3" x14ac:dyDescent="0.25">
      <c r="A78" s="95">
        <v>45718</v>
      </c>
      <c r="B78" s="96">
        <f t="shared" si="1"/>
        <v>45774</v>
      </c>
    </row>
    <row r="79" spans="1:3" x14ac:dyDescent="0.25">
      <c r="A79" s="95">
        <v>45719</v>
      </c>
      <c r="B79" s="96">
        <f t="shared" si="1"/>
        <v>45775</v>
      </c>
    </row>
    <row r="80" spans="1:3" x14ac:dyDescent="0.25">
      <c r="A80" s="95">
        <v>45720</v>
      </c>
      <c r="B80" s="96">
        <f t="shared" si="1"/>
        <v>45776</v>
      </c>
    </row>
    <row r="81" spans="1:2" x14ac:dyDescent="0.25">
      <c r="A81" s="95">
        <v>45721</v>
      </c>
      <c r="B81" s="96">
        <f t="shared" si="1"/>
        <v>45777</v>
      </c>
    </row>
    <row r="82" spans="1:2" x14ac:dyDescent="0.25">
      <c r="A82" s="95">
        <v>45722</v>
      </c>
      <c r="B82" s="96">
        <f t="shared" si="1"/>
        <v>45778</v>
      </c>
    </row>
    <row r="83" spans="1:2" x14ac:dyDescent="0.25">
      <c r="A83" s="95">
        <v>45723</v>
      </c>
      <c r="B83" s="96">
        <f t="shared" si="1"/>
        <v>45779</v>
      </c>
    </row>
    <row r="84" spans="1:2" x14ac:dyDescent="0.25">
      <c r="A84" s="95">
        <v>45724</v>
      </c>
      <c r="B84" s="96">
        <f t="shared" si="1"/>
        <v>45780</v>
      </c>
    </row>
    <row r="85" spans="1:2" x14ac:dyDescent="0.25">
      <c r="A85" s="95">
        <v>45725</v>
      </c>
      <c r="B85" s="96">
        <f t="shared" si="1"/>
        <v>45781</v>
      </c>
    </row>
    <row r="86" spans="1:2" x14ac:dyDescent="0.25">
      <c r="A86" s="95">
        <v>45726</v>
      </c>
      <c r="B86" s="96">
        <f t="shared" si="1"/>
        <v>45782</v>
      </c>
    </row>
    <row r="87" spans="1:2" x14ac:dyDescent="0.25">
      <c r="A87" s="95">
        <v>45727</v>
      </c>
      <c r="B87" s="96">
        <f t="shared" si="1"/>
        <v>45783</v>
      </c>
    </row>
    <row r="88" spans="1:2" x14ac:dyDescent="0.25">
      <c r="A88" s="95">
        <v>45728</v>
      </c>
      <c r="B88" s="96">
        <f t="shared" si="1"/>
        <v>45784</v>
      </c>
    </row>
    <row r="89" spans="1:2" x14ac:dyDescent="0.25">
      <c r="A89" s="95">
        <v>45729</v>
      </c>
      <c r="B89" s="96">
        <f t="shared" si="1"/>
        <v>45785</v>
      </c>
    </row>
    <row r="90" spans="1:2" x14ac:dyDescent="0.25">
      <c r="A90" s="95">
        <v>45730</v>
      </c>
      <c r="B90" s="96">
        <f t="shared" si="1"/>
        <v>45786</v>
      </c>
    </row>
    <row r="91" spans="1:2" x14ac:dyDescent="0.25">
      <c r="A91" s="95">
        <v>45731</v>
      </c>
      <c r="B91" s="96">
        <f t="shared" si="1"/>
        <v>45787</v>
      </c>
    </row>
    <row r="92" spans="1:2" x14ac:dyDescent="0.25">
      <c r="A92" s="95">
        <v>45732</v>
      </c>
      <c r="B92" s="96">
        <f t="shared" si="1"/>
        <v>45788</v>
      </c>
    </row>
    <row r="93" spans="1:2" x14ac:dyDescent="0.25">
      <c r="A93" s="95">
        <v>45733</v>
      </c>
      <c r="B93" s="96">
        <f t="shared" si="1"/>
        <v>45789</v>
      </c>
    </row>
    <row r="94" spans="1:2" x14ac:dyDescent="0.25">
      <c r="A94" s="95">
        <v>45734</v>
      </c>
      <c r="B94" s="96">
        <f t="shared" si="1"/>
        <v>45790</v>
      </c>
    </row>
    <row r="95" spans="1:2" x14ac:dyDescent="0.25">
      <c r="A95" s="95">
        <v>45735</v>
      </c>
      <c r="B95" s="96">
        <f t="shared" si="1"/>
        <v>45791</v>
      </c>
    </row>
    <row r="96" spans="1:2" x14ac:dyDescent="0.25">
      <c r="A96" s="95">
        <v>45736</v>
      </c>
      <c r="B96" s="96">
        <f t="shared" si="1"/>
        <v>45792</v>
      </c>
    </row>
    <row r="97" spans="1:2" x14ac:dyDescent="0.25">
      <c r="A97" s="95">
        <v>45737</v>
      </c>
      <c r="B97" s="96">
        <f t="shared" si="1"/>
        <v>45793</v>
      </c>
    </row>
    <row r="98" spans="1:2" x14ac:dyDescent="0.25">
      <c r="A98" s="95">
        <v>45738</v>
      </c>
      <c r="B98" s="96">
        <f t="shared" si="1"/>
        <v>45794</v>
      </c>
    </row>
    <row r="99" spans="1:2" x14ac:dyDescent="0.25">
      <c r="A99" s="95">
        <v>45739</v>
      </c>
      <c r="B99" s="96">
        <f t="shared" si="1"/>
        <v>45795</v>
      </c>
    </row>
    <row r="100" spans="1:2" x14ac:dyDescent="0.25">
      <c r="A100" s="95">
        <v>45740</v>
      </c>
      <c r="B100" s="96">
        <f t="shared" si="1"/>
        <v>45796</v>
      </c>
    </row>
    <row r="101" spans="1:2" x14ac:dyDescent="0.25">
      <c r="A101" s="95">
        <v>45741</v>
      </c>
      <c r="B101" s="96">
        <f t="shared" si="1"/>
        <v>45797</v>
      </c>
    </row>
    <row r="102" spans="1:2" x14ac:dyDescent="0.25">
      <c r="A102" s="95">
        <v>45742</v>
      </c>
      <c r="B102" s="96">
        <f t="shared" si="1"/>
        <v>45798</v>
      </c>
    </row>
    <row r="103" spans="1:2" x14ac:dyDescent="0.25">
      <c r="A103" s="95">
        <v>45743</v>
      </c>
      <c r="B103" s="96">
        <f t="shared" si="1"/>
        <v>45799</v>
      </c>
    </row>
    <row r="104" spans="1:2" x14ac:dyDescent="0.25">
      <c r="A104" s="95">
        <v>45744</v>
      </c>
      <c r="B104" s="96">
        <f t="shared" si="1"/>
        <v>45800</v>
      </c>
    </row>
    <row r="105" spans="1:2" x14ac:dyDescent="0.25">
      <c r="A105" s="95">
        <v>45745</v>
      </c>
      <c r="B105" s="96">
        <f t="shared" si="1"/>
        <v>45801</v>
      </c>
    </row>
    <row r="106" spans="1:2" x14ac:dyDescent="0.25">
      <c r="A106" s="95">
        <v>45746</v>
      </c>
      <c r="B106" s="96">
        <f t="shared" si="1"/>
        <v>45802</v>
      </c>
    </row>
    <row r="107" spans="1:2" x14ac:dyDescent="0.25">
      <c r="A107" s="95">
        <v>45747</v>
      </c>
      <c r="B107" s="96">
        <f t="shared" si="1"/>
        <v>45803</v>
      </c>
    </row>
    <row r="108" spans="1:2" x14ac:dyDescent="0.25">
      <c r="A108" s="95">
        <v>45748</v>
      </c>
      <c r="B108" s="96">
        <f t="shared" si="1"/>
        <v>45804</v>
      </c>
    </row>
    <row r="109" spans="1:2" x14ac:dyDescent="0.25">
      <c r="A109" s="95">
        <v>45749</v>
      </c>
      <c r="B109" s="96">
        <f t="shared" si="1"/>
        <v>45805</v>
      </c>
    </row>
    <row r="110" spans="1:2" x14ac:dyDescent="0.25">
      <c r="A110" s="95">
        <v>45750</v>
      </c>
      <c r="B110" s="96">
        <f t="shared" si="1"/>
        <v>45806</v>
      </c>
    </row>
    <row r="111" spans="1:2" x14ac:dyDescent="0.25">
      <c r="A111" s="95">
        <v>45751</v>
      </c>
      <c r="B111" s="96">
        <f t="shared" si="1"/>
        <v>45807</v>
      </c>
    </row>
    <row r="112" spans="1:2" x14ac:dyDescent="0.25">
      <c r="A112" s="95">
        <v>45752</v>
      </c>
      <c r="B112" s="96">
        <f t="shared" si="1"/>
        <v>45808</v>
      </c>
    </row>
    <row r="113" spans="1:2" x14ac:dyDescent="0.25">
      <c r="A113" s="95">
        <v>45753</v>
      </c>
      <c r="B113" s="96">
        <f t="shared" si="1"/>
        <v>45809</v>
      </c>
    </row>
    <row r="114" spans="1:2" x14ac:dyDescent="0.25">
      <c r="A114" s="95">
        <v>45754</v>
      </c>
      <c r="B114" s="96">
        <f t="shared" si="1"/>
        <v>45810</v>
      </c>
    </row>
    <row r="115" spans="1:2" x14ac:dyDescent="0.25">
      <c r="A115" s="95">
        <v>45755</v>
      </c>
      <c r="B115" s="96">
        <f t="shared" si="1"/>
        <v>45811</v>
      </c>
    </row>
    <row r="116" spans="1:2" x14ac:dyDescent="0.25">
      <c r="A116" s="95">
        <v>45756</v>
      </c>
      <c r="B116" s="96">
        <f t="shared" si="1"/>
        <v>45812</v>
      </c>
    </row>
    <row r="117" spans="1:2" x14ac:dyDescent="0.25">
      <c r="A117" s="95">
        <v>45757</v>
      </c>
      <c r="B117" s="96">
        <f t="shared" si="1"/>
        <v>45813</v>
      </c>
    </row>
    <row r="118" spans="1:2" x14ac:dyDescent="0.25">
      <c r="A118" s="95">
        <v>45758</v>
      </c>
      <c r="B118" s="96">
        <f t="shared" si="1"/>
        <v>45814</v>
      </c>
    </row>
    <row r="119" spans="1:2" x14ac:dyDescent="0.25">
      <c r="A119" s="95">
        <v>45759</v>
      </c>
      <c r="B119" s="96">
        <f t="shared" si="1"/>
        <v>45815</v>
      </c>
    </row>
    <row r="120" spans="1:2" x14ac:dyDescent="0.25">
      <c r="A120" s="95">
        <v>45760</v>
      </c>
      <c r="B120" s="96">
        <f t="shared" si="1"/>
        <v>45816</v>
      </c>
    </row>
    <row r="121" spans="1:2" x14ac:dyDescent="0.25">
      <c r="A121" s="95">
        <v>45761</v>
      </c>
      <c r="B121" s="96">
        <f t="shared" si="1"/>
        <v>45817</v>
      </c>
    </row>
    <row r="122" spans="1:2" x14ac:dyDescent="0.25">
      <c r="A122" s="95">
        <v>45762</v>
      </c>
      <c r="B122" s="96">
        <f t="shared" si="1"/>
        <v>45818</v>
      </c>
    </row>
    <row r="123" spans="1:2" x14ac:dyDescent="0.25">
      <c r="A123" s="95">
        <v>45763</v>
      </c>
      <c r="B123" s="96">
        <f t="shared" si="1"/>
        <v>45819</v>
      </c>
    </row>
    <row r="124" spans="1:2" x14ac:dyDescent="0.25">
      <c r="A124" s="95">
        <v>45764</v>
      </c>
      <c r="B124" s="96">
        <f t="shared" si="1"/>
        <v>45820</v>
      </c>
    </row>
    <row r="125" spans="1:2" x14ac:dyDescent="0.25">
      <c r="A125" s="95">
        <v>45765</v>
      </c>
      <c r="B125" s="96">
        <f t="shared" si="1"/>
        <v>45821</v>
      </c>
    </row>
    <row r="126" spans="1:2" x14ac:dyDescent="0.25">
      <c r="A126" s="95">
        <v>45766</v>
      </c>
      <c r="B126" s="96">
        <f t="shared" si="1"/>
        <v>45822</v>
      </c>
    </row>
    <row r="127" spans="1:2" x14ac:dyDescent="0.25">
      <c r="A127" s="95">
        <v>45767</v>
      </c>
      <c r="B127" s="96">
        <f t="shared" si="1"/>
        <v>45823</v>
      </c>
    </row>
    <row r="128" spans="1:2" x14ac:dyDescent="0.25">
      <c r="A128" s="95">
        <v>45768</v>
      </c>
      <c r="B128" s="96">
        <f t="shared" si="1"/>
        <v>45824</v>
      </c>
    </row>
    <row r="129" spans="1:2" x14ac:dyDescent="0.25">
      <c r="A129" s="95">
        <v>45769</v>
      </c>
      <c r="B129" s="96">
        <f t="shared" si="1"/>
        <v>45825</v>
      </c>
    </row>
    <row r="130" spans="1:2" x14ac:dyDescent="0.25">
      <c r="A130" s="95">
        <v>45770</v>
      </c>
      <c r="B130" s="96">
        <f t="shared" ref="B130:B167" si="2">A130+56</f>
        <v>45826</v>
      </c>
    </row>
    <row r="131" spans="1:2" x14ac:dyDescent="0.25">
      <c r="A131" s="95">
        <v>45771</v>
      </c>
      <c r="B131" s="96">
        <f t="shared" si="2"/>
        <v>45827</v>
      </c>
    </row>
    <row r="132" spans="1:2" x14ac:dyDescent="0.25">
      <c r="A132" s="95">
        <v>45772</v>
      </c>
      <c r="B132" s="96">
        <f t="shared" si="2"/>
        <v>45828</v>
      </c>
    </row>
    <row r="133" spans="1:2" x14ac:dyDescent="0.25">
      <c r="A133" s="95">
        <v>45773</v>
      </c>
      <c r="B133" s="96">
        <f t="shared" si="2"/>
        <v>45829</v>
      </c>
    </row>
    <row r="134" spans="1:2" x14ac:dyDescent="0.25">
      <c r="A134" s="95">
        <v>45774</v>
      </c>
      <c r="B134" s="96">
        <f t="shared" si="2"/>
        <v>45830</v>
      </c>
    </row>
    <row r="135" spans="1:2" x14ac:dyDescent="0.25">
      <c r="A135" s="95">
        <v>45775</v>
      </c>
      <c r="B135" s="96">
        <f t="shared" si="2"/>
        <v>45831</v>
      </c>
    </row>
    <row r="136" spans="1:2" x14ac:dyDescent="0.25">
      <c r="A136" s="95">
        <v>45776</v>
      </c>
      <c r="B136" s="96">
        <f t="shared" si="2"/>
        <v>45832</v>
      </c>
    </row>
    <row r="137" spans="1:2" x14ac:dyDescent="0.25">
      <c r="A137" s="95">
        <v>45777</v>
      </c>
      <c r="B137" s="96">
        <f t="shared" si="2"/>
        <v>45833</v>
      </c>
    </row>
    <row r="138" spans="1:2" x14ac:dyDescent="0.25">
      <c r="A138" s="95">
        <v>45778</v>
      </c>
      <c r="B138" s="96">
        <f t="shared" si="2"/>
        <v>45834</v>
      </c>
    </row>
    <row r="139" spans="1:2" x14ac:dyDescent="0.25">
      <c r="A139" s="95">
        <v>45779</v>
      </c>
      <c r="B139" s="96">
        <f t="shared" si="2"/>
        <v>45835</v>
      </c>
    </row>
    <row r="140" spans="1:2" x14ac:dyDescent="0.25">
      <c r="A140" s="95">
        <v>45780</v>
      </c>
      <c r="B140" s="96">
        <f t="shared" si="2"/>
        <v>45836</v>
      </c>
    </row>
    <row r="141" spans="1:2" x14ac:dyDescent="0.25">
      <c r="A141" s="95">
        <v>45781</v>
      </c>
      <c r="B141" s="96">
        <f t="shared" si="2"/>
        <v>45837</v>
      </c>
    </row>
    <row r="142" spans="1:2" x14ac:dyDescent="0.25">
      <c r="A142" s="95">
        <v>45782</v>
      </c>
      <c r="B142" s="96">
        <f t="shared" si="2"/>
        <v>45838</v>
      </c>
    </row>
    <row r="143" spans="1:2" x14ac:dyDescent="0.25">
      <c r="A143" s="95">
        <v>45783</v>
      </c>
      <c r="B143" s="96">
        <f t="shared" si="2"/>
        <v>45839</v>
      </c>
    </row>
    <row r="144" spans="1:2" x14ac:dyDescent="0.25">
      <c r="A144" s="95">
        <v>45784</v>
      </c>
      <c r="B144" s="96">
        <f t="shared" si="2"/>
        <v>45840</v>
      </c>
    </row>
    <row r="145" spans="1:2" x14ac:dyDescent="0.25">
      <c r="A145" s="95">
        <v>45785</v>
      </c>
      <c r="B145" s="96">
        <f t="shared" si="2"/>
        <v>45841</v>
      </c>
    </row>
    <row r="146" spans="1:2" x14ac:dyDescent="0.25">
      <c r="A146" s="95">
        <v>45786</v>
      </c>
      <c r="B146" s="96">
        <f t="shared" si="2"/>
        <v>45842</v>
      </c>
    </row>
    <row r="147" spans="1:2" x14ac:dyDescent="0.25">
      <c r="A147" s="95">
        <v>45787</v>
      </c>
      <c r="B147" s="96">
        <f t="shared" si="2"/>
        <v>45843</v>
      </c>
    </row>
    <row r="148" spans="1:2" x14ac:dyDescent="0.25">
      <c r="A148" s="95">
        <v>45788</v>
      </c>
      <c r="B148" s="96">
        <f t="shared" si="2"/>
        <v>45844</v>
      </c>
    </row>
    <row r="149" spans="1:2" x14ac:dyDescent="0.25">
      <c r="A149" s="95">
        <v>45789</v>
      </c>
      <c r="B149" s="96">
        <f t="shared" si="2"/>
        <v>45845</v>
      </c>
    </row>
    <row r="150" spans="1:2" x14ac:dyDescent="0.25">
      <c r="A150" s="95">
        <v>45790</v>
      </c>
      <c r="B150" s="96">
        <f t="shared" si="2"/>
        <v>45846</v>
      </c>
    </row>
    <row r="151" spans="1:2" x14ac:dyDescent="0.25">
      <c r="A151" s="95">
        <v>45791</v>
      </c>
      <c r="B151" s="96">
        <f t="shared" si="2"/>
        <v>45847</v>
      </c>
    </row>
    <row r="152" spans="1:2" x14ac:dyDescent="0.25">
      <c r="A152" s="95">
        <v>45792</v>
      </c>
      <c r="B152" s="96">
        <f t="shared" si="2"/>
        <v>45848</v>
      </c>
    </row>
    <row r="153" spans="1:2" x14ac:dyDescent="0.25">
      <c r="A153" s="95">
        <v>45793</v>
      </c>
      <c r="B153" s="96">
        <f t="shared" si="2"/>
        <v>45849</v>
      </c>
    </row>
    <row r="154" spans="1:2" x14ac:dyDescent="0.25">
      <c r="A154" s="95">
        <v>45794</v>
      </c>
      <c r="B154" s="96">
        <f t="shared" si="2"/>
        <v>45850</v>
      </c>
    </row>
    <row r="155" spans="1:2" x14ac:dyDescent="0.25">
      <c r="A155" s="95">
        <v>45795</v>
      </c>
      <c r="B155" s="96">
        <f t="shared" si="2"/>
        <v>45851</v>
      </c>
    </row>
    <row r="156" spans="1:2" x14ac:dyDescent="0.25">
      <c r="A156" s="95">
        <v>45796</v>
      </c>
      <c r="B156" s="96">
        <f t="shared" si="2"/>
        <v>45852</v>
      </c>
    </row>
    <row r="157" spans="1:2" x14ac:dyDescent="0.25">
      <c r="A157" s="95">
        <v>45797</v>
      </c>
      <c r="B157" s="96">
        <f t="shared" si="2"/>
        <v>45853</v>
      </c>
    </row>
    <row r="158" spans="1:2" x14ac:dyDescent="0.25">
      <c r="A158" s="95">
        <v>45798</v>
      </c>
      <c r="B158" s="96">
        <f t="shared" si="2"/>
        <v>45854</v>
      </c>
    </row>
    <row r="159" spans="1:2" x14ac:dyDescent="0.25">
      <c r="A159" s="95">
        <v>45799</v>
      </c>
      <c r="B159" s="96">
        <f t="shared" si="2"/>
        <v>45855</v>
      </c>
    </row>
    <row r="160" spans="1:2" x14ac:dyDescent="0.25">
      <c r="A160" s="95">
        <v>45800</v>
      </c>
      <c r="B160" s="96">
        <f t="shared" si="2"/>
        <v>45856</v>
      </c>
    </row>
    <row r="161" spans="1:4" x14ac:dyDescent="0.25">
      <c r="A161" s="95">
        <v>45801</v>
      </c>
      <c r="B161" s="96">
        <f t="shared" si="2"/>
        <v>45857</v>
      </c>
    </row>
    <row r="162" spans="1:4" x14ac:dyDescent="0.25">
      <c r="A162" s="95">
        <v>45802</v>
      </c>
      <c r="B162" s="96">
        <f t="shared" si="2"/>
        <v>45858</v>
      </c>
    </row>
    <row r="163" spans="1:4" x14ac:dyDescent="0.25">
      <c r="A163" s="95">
        <v>45803</v>
      </c>
      <c r="B163" s="96">
        <f t="shared" si="2"/>
        <v>45859</v>
      </c>
    </row>
    <row r="164" spans="1:4" x14ac:dyDescent="0.25">
      <c r="A164" s="95">
        <v>45804</v>
      </c>
      <c r="B164" s="96">
        <f t="shared" si="2"/>
        <v>45860</v>
      </c>
    </row>
    <row r="165" spans="1:4" x14ac:dyDescent="0.25">
      <c r="A165" s="95">
        <v>45805</v>
      </c>
      <c r="B165" s="96">
        <f t="shared" si="2"/>
        <v>45861</v>
      </c>
    </row>
    <row r="166" spans="1:4" x14ac:dyDescent="0.25">
      <c r="A166" s="95">
        <v>45806</v>
      </c>
      <c r="B166" s="96">
        <f t="shared" si="2"/>
        <v>45862</v>
      </c>
    </row>
    <row r="167" spans="1:4" x14ac:dyDescent="0.25">
      <c r="A167" s="95">
        <v>45807</v>
      </c>
      <c r="B167" s="96">
        <f t="shared" si="2"/>
        <v>45863</v>
      </c>
    </row>
    <row r="168" spans="1:4" x14ac:dyDescent="0.25">
      <c r="A168" s="103">
        <v>45808</v>
      </c>
      <c r="B168" s="104">
        <v>45908</v>
      </c>
      <c r="C168" s="105"/>
      <c r="D168" s="105"/>
    </row>
    <row r="169" spans="1:4" x14ac:dyDescent="0.25">
      <c r="A169" s="95">
        <v>45809</v>
      </c>
      <c r="B169" s="106">
        <v>45908</v>
      </c>
    </row>
    <row r="170" spans="1:4" x14ac:dyDescent="0.25">
      <c r="A170" s="95">
        <v>45810</v>
      </c>
      <c r="B170" s="106">
        <v>45908</v>
      </c>
    </row>
    <row r="171" spans="1:4" x14ac:dyDescent="0.25">
      <c r="A171" s="95">
        <v>45811</v>
      </c>
      <c r="B171" s="106">
        <v>45908</v>
      </c>
    </row>
    <row r="172" spans="1:4" x14ac:dyDescent="0.25">
      <c r="A172" s="95">
        <v>45812</v>
      </c>
      <c r="B172" s="106">
        <v>45908</v>
      </c>
    </row>
    <row r="173" spans="1:4" x14ac:dyDescent="0.25">
      <c r="A173" s="95">
        <v>45813</v>
      </c>
      <c r="B173" s="106">
        <v>45908</v>
      </c>
    </row>
    <row r="174" spans="1:4" x14ac:dyDescent="0.25">
      <c r="A174" s="95">
        <v>45814</v>
      </c>
      <c r="B174" s="106">
        <v>45908</v>
      </c>
    </row>
    <row r="175" spans="1:4" x14ac:dyDescent="0.25">
      <c r="A175" s="95">
        <v>45815</v>
      </c>
      <c r="B175" s="106">
        <v>45908</v>
      </c>
    </row>
    <row r="176" spans="1:4" x14ac:dyDescent="0.25">
      <c r="A176" s="95">
        <v>45816</v>
      </c>
      <c r="B176" s="106">
        <v>45908</v>
      </c>
    </row>
    <row r="177" spans="1:2" x14ac:dyDescent="0.25">
      <c r="A177" s="95">
        <v>45817</v>
      </c>
      <c r="B177" s="106">
        <v>45908</v>
      </c>
    </row>
    <row r="178" spans="1:2" x14ac:dyDescent="0.25">
      <c r="A178" s="95">
        <v>45818</v>
      </c>
      <c r="B178" s="106">
        <v>45908</v>
      </c>
    </row>
    <row r="179" spans="1:2" x14ac:dyDescent="0.25">
      <c r="A179" s="95">
        <v>45819</v>
      </c>
      <c r="B179" s="106">
        <v>45908</v>
      </c>
    </row>
    <row r="180" spans="1:2" x14ac:dyDescent="0.25">
      <c r="A180" s="95">
        <v>45820</v>
      </c>
      <c r="B180" s="106">
        <v>45908</v>
      </c>
    </row>
    <row r="181" spans="1:2" x14ac:dyDescent="0.25">
      <c r="A181" s="95">
        <v>45821</v>
      </c>
      <c r="B181" s="106">
        <v>45908</v>
      </c>
    </row>
    <row r="182" spans="1:2" x14ac:dyDescent="0.25">
      <c r="A182" s="95">
        <v>45822</v>
      </c>
      <c r="B182" s="106">
        <v>45908</v>
      </c>
    </row>
    <row r="183" spans="1:2" x14ac:dyDescent="0.25">
      <c r="A183" s="95">
        <v>45823</v>
      </c>
      <c r="B183" s="106">
        <v>45908</v>
      </c>
    </row>
    <row r="184" spans="1:2" x14ac:dyDescent="0.25">
      <c r="A184" s="95">
        <v>45824</v>
      </c>
      <c r="B184" s="106">
        <v>45908</v>
      </c>
    </row>
    <row r="185" spans="1:2" x14ac:dyDescent="0.25">
      <c r="A185" s="95">
        <v>45825</v>
      </c>
      <c r="B185" s="106">
        <v>45908</v>
      </c>
    </row>
    <row r="186" spans="1:2" x14ac:dyDescent="0.25">
      <c r="A186" s="95">
        <v>45826</v>
      </c>
      <c r="B186" s="106">
        <v>45908</v>
      </c>
    </row>
    <row r="187" spans="1:2" x14ac:dyDescent="0.25">
      <c r="A187" s="95">
        <v>45827</v>
      </c>
      <c r="B187" s="106">
        <v>45908</v>
      </c>
    </row>
    <row r="188" spans="1:2" x14ac:dyDescent="0.25">
      <c r="A188" s="95">
        <v>45828</v>
      </c>
      <c r="B188" s="106">
        <v>45908</v>
      </c>
    </row>
    <row r="189" spans="1:2" x14ac:dyDescent="0.25">
      <c r="A189" s="95">
        <v>45829</v>
      </c>
      <c r="B189" s="106">
        <v>45908</v>
      </c>
    </row>
    <row r="190" spans="1:2" x14ac:dyDescent="0.25">
      <c r="A190" s="95">
        <v>45830</v>
      </c>
      <c r="B190" s="106">
        <v>45908</v>
      </c>
    </row>
    <row r="191" spans="1:2" x14ac:dyDescent="0.25">
      <c r="A191" s="95">
        <v>45831</v>
      </c>
      <c r="B191" s="106">
        <v>45908</v>
      </c>
    </row>
    <row r="192" spans="1:2" x14ac:dyDescent="0.25">
      <c r="A192" s="95">
        <v>45832</v>
      </c>
      <c r="B192" s="106">
        <v>45908</v>
      </c>
    </row>
    <row r="193" spans="1:2" x14ac:dyDescent="0.25">
      <c r="A193" s="95">
        <v>45833</v>
      </c>
      <c r="B193" s="106">
        <v>45908</v>
      </c>
    </row>
    <row r="194" spans="1:2" x14ac:dyDescent="0.25">
      <c r="A194" s="95">
        <v>45834</v>
      </c>
      <c r="B194" s="106">
        <v>45908</v>
      </c>
    </row>
    <row r="195" spans="1:2" x14ac:dyDescent="0.25">
      <c r="A195" s="95">
        <v>45835</v>
      </c>
      <c r="B195" s="106">
        <v>45908</v>
      </c>
    </row>
    <row r="196" spans="1:2" x14ac:dyDescent="0.25">
      <c r="A196" s="95">
        <v>45836</v>
      </c>
      <c r="B196" s="106">
        <v>45908</v>
      </c>
    </row>
    <row r="197" spans="1:2" x14ac:dyDescent="0.25">
      <c r="A197" s="95">
        <v>45837</v>
      </c>
      <c r="B197" s="106">
        <v>45908</v>
      </c>
    </row>
    <row r="198" spans="1:2" x14ac:dyDescent="0.25">
      <c r="A198" s="95">
        <v>45838</v>
      </c>
      <c r="B198" s="106">
        <v>45908</v>
      </c>
    </row>
    <row r="199" spans="1:2" x14ac:dyDescent="0.25">
      <c r="A199" s="95">
        <v>45839</v>
      </c>
      <c r="B199" s="106">
        <v>45908</v>
      </c>
    </row>
    <row r="200" spans="1:2" x14ac:dyDescent="0.25">
      <c r="A200" s="95">
        <v>45840</v>
      </c>
      <c r="B200" s="106">
        <v>45908</v>
      </c>
    </row>
    <row r="201" spans="1:2" x14ac:dyDescent="0.25">
      <c r="A201" s="95">
        <v>45841</v>
      </c>
      <c r="B201" s="106">
        <v>45908</v>
      </c>
    </row>
    <row r="202" spans="1:2" x14ac:dyDescent="0.25">
      <c r="A202" s="95">
        <v>45842</v>
      </c>
      <c r="B202" s="106">
        <v>45908</v>
      </c>
    </row>
    <row r="203" spans="1:2" x14ac:dyDescent="0.25">
      <c r="A203" s="95">
        <v>45843</v>
      </c>
      <c r="B203" s="106">
        <v>45908</v>
      </c>
    </row>
    <row r="204" spans="1:2" x14ac:dyDescent="0.25">
      <c r="A204" s="95">
        <v>45844</v>
      </c>
      <c r="B204" s="106">
        <v>45908</v>
      </c>
    </row>
    <row r="205" spans="1:2" x14ac:dyDescent="0.25">
      <c r="A205" s="95">
        <v>45845</v>
      </c>
      <c r="B205" s="106">
        <v>45908</v>
      </c>
    </row>
    <row r="206" spans="1:2" x14ac:dyDescent="0.25">
      <c r="A206" s="95">
        <v>45846</v>
      </c>
      <c r="B206" s="106">
        <v>45908</v>
      </c>
    </row>
    <row r="207" spans="1:2" x14ac:dyDescent="0.25">
      <c r="A207" s="95">
        <v>45847</v>
      </c>
      <c r="B207" s="106">
        <v>45908</v>
      </c>
    </row>
    <row r="208" spans="1:2" x14ac:dyDescent="0.25">
      <c r="A208" s="95">
        <v>45848</v>
      </c>
      <c r="B208" s="106">
        <v>45908</v>
      </c>
    </row>
    <row r="209" spans="1:4" x14ac:dyDescent="0.25">
      <c r="A209" s="95">
        <v>45849</v>
      </c>
      <c r="B209" s="106">
        <v>45908</v>
      </c>
    </row>
    <row r="210" spans="1:4" x14ac:dyDescent="0.25">
      <c r="A210" s="95">
        <v>45850</v>
      </c>
      <c r="B210" s="106">
        <v>45908</v>
      </c>
    </row>
    <row r="211" spans="1:4" x14ac:dyDescent="0.25">
      <c r="A211" s="95">
        <v>45851</v>
      </c>
      <c r="B211" s="106">
        <v>45908</v>
      </c>
    </row>
    <row r="212" spans="1:4" x14ac:dyDescent="0.25">
      <c r="A212" s="95">
        <v>45852</v>
      </c>
      <c r="B212" s="106">
        <v>45908</v>
      </c>
    </row>
    <row r="213" spans="1:4" x14ac:dyDescent="0.25">
      <c r="A213" s="103">
        <v>45853</v>
      </c>
      <c r="B213" s="104">
        <v>45950</v>
      </c>
      <c r="C213" s="105"/>
      <c r="D213" s="105"/>
    </row>
    <row r="214" spans="1:4" x14ac:dyDescent="0.25">
      <c r="A214" s="95">
        <v>45854</v>
      </c>
      <c r="B214" s="106">
        <v>45950</v>
      </c>
    </row>
    <row r="215" spans="1:4" x14ac:dyDescent="0.25">
      <c r="A215" s="95">
        <v>45855</v>
      </c>
      <c r="B215" s="106">
        <v>45950</v>
      </c>
    </row>
    <row r="216" spans="1:4" x14ac:dyDescent="0.25">
      <c r="A216" s="95">
        <v>45856</v>
      </c>
      <c r="B216" s="106">
        <v>45950</v>
      </c>
    </row>
    <row r="217" spans="1:4" x14ac:dyDescent="0.25">
      <c r="A217" s="95">
        <v>45857</v>
      </c>
      <c r="B217" s="106">
        <v>45950</v>
      </c>
    </row>
    <row r="218" spans="1:4" x14ac:dyDescent="0.25">
      <c r="A218" s="95">
        <v>45858</v>
      </c>
      <c r="B218" s="106">
        <v>45950</v>
      </c>
    </row>
    <row r="219" spans="1:4" x14ac:dyDescent="0.25">
      <c r="A219" s="95">
        <v>45859</v>
      </c>
      <c r="B219" s="106">
        <v>45950</v>
      </c>
    </row>
    <row r="220" spans="1:4" x14ac:dyDescent="0.25">
      <c r="A220" s="95">
        <v>45860</v>
      </c>
      <c r="B220" s="106">
        <v>45950</v>
      </c>
    </row>
    <row r="221" spans="1:4" x14ac:dyDescent="0.25">
      <c r="A221" s="95">
        <v>45861</v>
      </c>
      <c r="B221" s="106">
        <v>45950</v>
      </c>
    </row>
    <row r="222" spans="1:4" x14ac:dyDescent="0.25">
      <c r="A222" s="95">
        <v>45862</v>
      </c>
      <c r="B222" s="106">
        <v>45950</v>
      </c>
    </row>
    <row r="223" spans="1:4" x14ac:dyDescent="0.25">
      <c r="A223" s="95">
        <v>45863</v>
      </c>
      <c r="B223" s="106">
        <v>45950</v>
      </c>
    </row>
    <row r="224" spans="1:4" x14ac:dyDescent="0.25">
      <c r="A224" s="95">
        <v>45864</v>
      </c>
      <c r="B224" s="106">
        <v>45950</v>
      </c>
    </row>
    <row r="225" spans="1:2" x14ac:dyDescent="0.25">
      <c r="A225" s="95">
        <v>45865</v>
      </c>
      <c r="B225" s="106">
        <v>45950</v>
      </c>
    </row>
    <row r="226" spans="1:2" x14ac:dyDescent="0.25">
      <c r="A226" s="95">
        <v>45866</v>
      </c>
      <c r="B226" s="106">
        <v>45950</v>
      </c>
    </row>
    <row r="227" spans="1:2" x14ac:dyDescent="0.25">
      <c r="A227" s="95">
        <v>45867</v>
      </c>
      <c r="B227" s="106">
        <v>45950</v>
      </c>
    </row>
    <row r="228" spans="1:2" x14ac:dyDescent="0.25">
      <c r="A228" s="95">
        <v>45868</v>
      </c>
      <c r="B228" s="106">
        <v>45950</v>
      </c>
    </row>
    <row r="229" spans="1:2" x14ac:dyDescent="0.25">
      <c r="A229" s="95">
        <v>45869</v>
      </c>
      <c r="B229" s="106">
        <v>45950</v>
      </c>
    </row>
    <row r="230" spans="1:2" x14ac:dyDescent="0.25">
      <c r="A230" s="95">
        <v>45870</v>
      </c>
      <c r="B230" s="106">
        <v>45950</v>
      </c>
    </row>
    <row r="231" spans="1:2" x14ac:dyDescent="0.25">
      <c r="A231" s="95">
        <v>45871</v>
      </c>
      <c r="B231" s="106">
        <v>45950</v>
      </c>
    </row>
    <row r="232" spans="1:2" x14ac:dyDescent="0.25">
      <c r="A232" s="95">
        <v>45872</v>
      </c>
      <c r="B232" s="106">
        <v>45950</v>
      </c>
    </row>
    <row r="233" spans="1:2" x14ac:dyDescent="0.25">
      <c r="A233" s="95">
        <v>45873</v>
      </c>
      <c r="B233" s="106">
        <v>45950</v>
      </c>
    </row>
    <row r="234" spans="1:2" x14ac:dyDescent="0.25">
      <c r="A234" s="95">
        <v>45874</v>
      </c>
      <c r="B234" s="106">
        <v>45950</v>
      </c>
    </row>
    <row r="235" spans="1:2" x14ac:dyDescent="0.25">
      <c r="A235" s="95">
        <v>45875</v>
      </c>
      <c r="B235" s="106">
        <v>45950</v>
      </c>
    </row>
    <row r="236" spans="1:2" x14ac:dyDescent="0.25">
      <c r="A236" s="95">
        <v>45876</v>
      </c>
      <c r="B236" s="106">
        <v>45950</v>
      </c>
    </row>
    <row r="237" spans="1:2" x14ac:dyDescent="0.25">
      <c r="A237" s="95">
        <v>45877</v>
      </c>
      <c r="B237" s="106">
        <v>45950</v>
      </c>
    </row>
    <row r="238" spans="1:2" x14ac:dyDescent="0.25">
      <c r="A238" s="95">
        <v>45878</v>
      </c>
      <c r="B238" s="106">
        <v>45950</v>
      </c>
    </row>
    <row r="239" spans="1:2" x14ac:dyDescent="0.25">
      <c r="A239" s="95">
        <v>45879</v>
      </c>
      <c r="B239" s="106">
        <v>45950</v>
      </c>
    </row>
    <row r="240" spans="1:2" x14ac:dyDescent="0.25">
      <c r="A240" s="95">
        <v>45880</v>
      </c>
      <c r="B240" s="106">
        <v>45950</v>
      </c>
    </row>
    <row r="241" spans="1:4" x14ac:dyDescent="0.25">
      <c r="A241" s="95">
        <v>45881</v>
      </c>
      <c r="B241" s="106">
        <v>45950</v>
      </c>
    </row>
    <row r="242" spans="1:4" x14ac:dyDescent="0.25">
      <c r="A242" s="95">
        <v>45882</v>
      </c>
      <c r="B242" s="106">
        <v>45950</v>
      </c>
    </row>
    <row r="243" spans="1:4" x14ac:dyDescent="0.25">
      <c r="A243" s="95">
        <v>45883</v>
      </c>
      <c r="B243" s="106">
        <v>45950</v>
      </c>
    </row>
    <row r="244" spans="1:4" x14ac:dyDescent="0.25">
      <c r="A244" s="95">
        <v>45884</v>
      </c>
      <c r="B244" s="106">
        <v>45950</v>
      </c>
    </row>
    <row r="245" spans="1:4" x14ac:dyDescent="0.25">
      <c r="A245" s="95">
        <v>45885</v>
      </c>
      <c r="B245" s="106">
        <v>45950</v>
      </c>
    </row>
    <row r="246" spans="1:4" x14ac:dyDescent="0.25">
      <c r="A246" s="95">
        <v>45886</v>
      </c>
      <c r="B246" s="106">
        <v>45950</v>
      </c>
    </row>
    <row r="247" spans="1:4" x14ac:dyDescent="0.25">
      <c r="A247" s="95">
        <v>45887</v>
      </c>
      <c r="B247" s="106">
        <v>45950</v>
      </c>
    </row>
    <row r="248" spans="1:4" x14ac:dyDescent="0.25">
      <c r="A248" s="95">
        <v>45888</v>
      </c>
      <c r="B248" s="106">
        <v>45950</v>
      </c>
    </row>
    <row r="249" spans="1:4" x14ac:dyDescent="0.25">
      <c r="A249" s="95">
        <v>45889</v>
      </c>
      <c r="B249" s="106">
        <v>45950</v>
      </c>
    </row>
    <row r="250" spans="1:4" x14ac:dyDescent="0.25">
      <c r="A250" s="95">
        <v>45890</v>
      </c>
      <c r="B250" s="106">
        <v>45950</v>
      </c>
    </row>
    <row r="251" spans="1:4" x14ac:dyDescent="0.25">
      <c r="A251" s="95">
        <v>45891</v>
      </c>
      <c r="B251" s="106">
        <v>45950</v>
      </c>
    </row>
    <row r="252" spans="1:4" x14ac:dyDescent="0.25">
      <c r="A252" s="95">
        <v>45892</v>
      </c>
      <c r="B252" s="106">
        <v>45950</v>
      </c>
    </row>
    <row r="253" spans="1:4" x14ac:dyDescent="0.25">
      <c r="A253" s="95">
        <v>45893</v>
      </c>
      <c r="B253" s="106">
        <v>45950</v>
      </c>
    </row>
    <row r="254" spans="1:4" x14ac:dyDescent="0.25">
      <c r="A254" s="103">
        <v>45894</v>
      </c>
      <c r="B254" s="104">
        <f>Tableau3[[#This Row],[Date dépôt]]+56</f>
        <v>45950</v>
      </c>
      <c r="C254" s="105"/>
      <c r="D254" s="105"/>
    </row>
    <row r="255" spans="1:4" x14ac:dyDescent="0.25">
      <c r="A255" s="95">
        <v>45895</v>
      </c>
      <c r="B255" s="106">
        <f>Tableau3[[#This Row],[Date dépôt]]+56</f>
        <v>45951</v>
      </c>
    </row>
    <row r="256" spans="1:4" x14ac:dyDescent="0.25">
      <c r="A256" s="95">
        <v>45896</v>
      </c>
      <c r="B256" s="106">
        <f>Tableau3[[#This Row],[Date dépôt]]+56</f>
        <v>45952</v>
      </c>
    </row>
    <row r="257" spans="1:2" x14ac:dyDescent="0.25">
      <c r="A257" s="95">
        <v>45897</v>
      </c>
      <c r="B257" s="106">
        <f>Tableau3[[#This Row],[Date dépôt]]+56</f>
        <v>45953</v>
      </c>
    </row>
    <row r="258" spans="1:2" x14ac:dyDescent="0.25">
      <c r="A258" s="95">
        <v>45898</v>
      </c>
      <c r="B258" s="106">
        <f>Tableau3[[#This Row],[Date dépôt]]+56</f>
        <v>45954</v>
      </c>
    </row>
    <row r="259" spans="1:2" x14ac:dyDescent="0.25">
      <c r="A259" s="95">
        <v>45899</v>
      </c>
      <c r="B259" s="106">
        <f>Tableau3[[#This Row],[Date dépôt]]+56</f>
        <v>45955</v>
      </c>
    </row>
    <row r="260" spans="1:2" x14ac:dyDescent="0.25">
      <c r="A260" s="95">
        <v>45900</v>
      </c>
      <c r="B260" s="106">
        <f>Tableau3[[#This Row],[Date dépôt]]+56</f>
        <v>45956</v>
      </c>
    </row>
    <row r="261" spans="1:2" x14ac:dyDescent="0.25">
      <c r="A261" s="95">
        <v>45901</v>
      </c>
      <c r="B261" s="106">
        <f>Tableau3[[#This Row],[Date dépôt]]+56</f>
        <v>45957</v>
      </c>
    </row>
    <row r="262" spans="1:2" x14ac:dyDescent="0.25">
      <c r="A262" s="95">
        <v>45902</v>
      </c>
      <c r="B262" s="106">
        <f>Tableau3[[#This Row],[Date dépôt]]+56</f>
        <v>45958</v>
      </c>
    </row>
    <row r="263" spans="1:2" x14ac:dyDescent="0.25">
      <c r="A263" s="95">
        <v>45903</v>
      </c>
      <c r="B263" s="106">
        <f>Tableau3[[#This Row],[Date dépôt]]+56</f>
        <v>45959</v>
      </c>
    </row>
    <row r="264" spans="1:2" x14ac:dyDescent="0.25">
      <c r="A264" s="95">
        <v>45904</v>
      </c>
      <c r="B264" s="106">
        <f>Tableau3[[#This Row],[Date dépôt]]+56</f>
        <v>45960</v>
      </c>
    </row>
    <row r="265" spans="1:2" x14ac:dyDescent="0.25">
      <c r="A265" s="95">
        <v>45905</v>
      </c>
      <c r="B265" s="106">
        <f>Tableau3[[#This Row],[Date dépôt]]+56</f>
        <v>45961</v>
      </c>
    </row>
    <row r="266" spans="1:2" x14ac:dyDescent="0.25">
      <c r="A266" s="95">
        <v>45906</v>
      </c>
      <c r="B266" s="106">
        <f>Tableau3[[#This Row],[Date dépôt]]+56</f>
        <v>45962</v>
      </c>
    </row>
    <row r="267" spans="1:2" x14ac:dyDescent="0.25">
      <c r="A267" s="95">
        <v>45907</v>
      </c>
      <c r="B267" s="106">
        <f>Tableau3[[#This Row],[Date dépôt]]+56</f>
        <v>45963</v>
      </c>
    </row>
    <row r="268" spans="1:2" x14ac:dyDescent="0.25">
      <c r="A268" s="95">
        <v>45908</v>
      </c>
      <c r="B268" s="106">
        <f>Tableau3[[#This Row],[Date dépôt]]+56</f>
        <v>45964</v>
      </c>
    </row>
    <row r="269" spans="1:2" x14ac:dyDescent="0.25">
      <c r="A269" s="95">
        <v>45909</v>
      </c>
      <c r="B269" s="106">
        <f>Tableau3[[#This Row],[Date dépôt]]+56</f>
        <v>45965</v>
      </c>
    </row>
    <row r="270" spans="1:2" x14ac:dyDescent="0.25">
      <c r="A270" s="95">
        <v>45910</v>
      </c>
      <c r="B270" s="106">
        <f>Tableau3[[#This Row],[Date dépôt]]+56</f>
        <v>45966</v>
      </c>
    </row>
    <row r="271" spans="1:2" x14ac:dyDescent="0.25">
      <c r="A271" s="95">
        <v>45911</v>
      </c>
      <c r="B271" s="106">
        <f>Tableau3[[#This Row],[Date dépôt]]+56</f>
        <v>45967</v>
      </c>
    </row>
    <row r="272" spans="1:2" x14ac:dyDescent="0.25">
      <c r="A272" s="95">
        <v>45912</v>
      </c>
      <c r="B272" s="106">
        <f>Tableau3[[#This Row],[Date dépôt]]+56</f>
        <v>45968</v>
      </c>
    </row>
    <row r="273" spans="1:2" x14ac:dyDescent="0.25">
      <c r="A273" s="95">
        <v>45913</v>
      </c>
      <c r="B273" s="106">
        <f>Tableau3[[#This Row],[Date dépôt]]+56</f>
        <v>45969</v>
      </c>
    </row>
    <row r="274" spans="1:2" x14ac:dyDescent="0.25">
      <c r="A274" s="95">
        <v>45914</v>
      </c>
      <c r="B274" s="106">
        <f>Tableau3[[#This Row],[Date dépôt]]+56</f>
        <v>45970</v>
      </c>
    </row>
    <row r="275" spans="1:2" x14ac:dyDescent="0.25">
      <c r="A275" s="95">
        <v>45915</v>
      </c>
      <c r="B275" s="106">
        <f>Tableau3[[#This Row],[Date dépôt]]+56</f>
        <v>45971</v>
      </c>
    </row>
    <row r="276" spans="1:2" x14ac:dyDescent="0.25">
      <c r="A276" s="95">
        <v>45916</v>
      </c>
      <c r="B276" s="106">
        <f>Tableau3[[#This Row],[Date dépôt]]+56</f>
        <v>45972</v>
      </c>
    </row>
    <row r="277" spans="1:2" x14ac:dyDescent="0.25">
      <c r="A277" s="95">
        <v>45917</v>
      </c>
      <c r="B277" s="106">
        <f>Tableau3[[#This Row],[Date dépôt]]+56</f>
        <v>45973</v>
      </c>
    </row>
    <row r="278" spans="1:2" x14ac:dyDescent="0.25">
      <c r="A278" s="95">
        <v>45918</v>
      </c>
      <c r="B278" s="106">
        <f>Tableau3[[#This Row],[Date dépôt]]+56</f>
        <v>45974</v>
      </c>
    </row>
    <row r="279" spans="1:2" x14ac:dyDescent="0.25">
      <c r="A279" s="95">
        <v>45919</v>
      </c>
      <c r="B279" s="106">
        <f>Tableau3[[#This Row],[Date dépôt]]+56</f>
        <v>45975</v>
      </c>
    </row>
    <row r="280" spans="1:2" x14ac:dyDescent="0.25">
      <c r="A280" s="95">
        <v>45920</v>
      </c>
      <c r="B280" s="106">
        <f>Tableau3[[#This Row],[Date dépôt]]+56</f>
        <v>45976</v>
      </c>
    </row>
    <row r="281" spans="1:2" x14ac:dyDescent="0.25">
      <c r="A281" s="95">
        <v>45921</v>
      </c>
      <c r="B281" s="106">
        <f>Tableau3[[#This Row],[Date dépôt]]+56</f>
        <v>45977</v>
      </c>
    </row>
    <row r="282" spans="1:2" x14ac:dyDescent="0.25">
      <c r="A282" s="95">
        <v>45922</v>
      </c>
      <c r="B282" s="106">
        <f>Tableau3[[#This Row],[Date dépôt]]+56</f>
        <v>45978</v>
      </c>
    </row>
    <row r="283" spans="1:2" x14ac:dyDescent="0.25">
      <c r="A283" s="95">
        <v>45923</v>
      </c>
      <c r="B283" s="106">
        <f>Tableau3[[#This Row],[Date dépôt]]+56</f>
        <v>45979</v>
      </c>
    </row>
    <row r="284" spans="1:2" x14ac:dyDescent="0.25">
      <c r="A284" s="95">
        <v>45924</v>
      </c>
      <c r="B284" s="106">
        <f>Tableau3[[#This Row],[Date dépôt]]+56</f>
        <v>45980</v>
      </c>
    </row>
    <row r="285" spans="1:2" x14ac:dyDescent="0.25">
      <c r="A285" s="95">
        <v>45925</v>
      </c>
      <c r="B285" s="106">
        <f>Tableau3[[#This Row],[Date dépôt]]+56</f>
        <v>45981</v>
      </c>
    </row>
    <row r="286" spans="1:2" x14ac:dyDescent="0.25">
      <c r="A286" s="95">
        <v>45926</v>
      </c>
      <c r="B286" s="106">
        <f>Tableau3[[#This Row],[Date dépôt]]+56</f>
        <v>45982</v>
      </c>
    </row>
    <row r="287" spans="1:2" x14ac:dyDescent="0.25">
      <c r="A287" s="95">
        <v>45927</v>
      </c>
      <c r="B287" s="106">
        <f>Tableau3[[#This Row],[Date dépôt]]+56</f>
        <v>45983</v>
      </c>
    </row>
    <row r="288" spans="1:2" x14ac:dyDescent="0.25">
      <c r="A288" s="95">
        <v>45928</v>
      </c>
      <c r="B288" s="106">
        <f>Tableau3[[#This Row],[Date dépôt]]+56</f>
        <v>45984</v>
      </c>
    </row>
    <row r="289" spans="1:2" x14ac:dyDescent="0.25">
      <c r="A289" s="95">
        <v>45929</v>
      </c>
      <c r="B289" s="106">
        <f>Tableau3[[#This Row],[Date dépôt]]+56</f>
        <v>45985</v>
      </c>
    </row>
    <row r="290" spans="1:2" x14ac:dyDescent="0.25">
      <c r="A290" s="95">
        <v>45930</v>
      </c>
      <c r="B290" s="106">
        <f>Tableau3[[#This Row],[Date dépôt]]+56</f>
        <v>45986</v>
      </c>
    </row>
    <row r="291" spans="1:2" x14ac:dyDescent="0.25">
      <c r="A291" s="95">
        <v>45931</v>
      </c>
      <c r="B291" s="106">
        <f>Tableau3[[#This Row],[Date dépôt]]+56</f>
        <v>45987</v>
      </c>
    </row>
    <row r="292" spans="1:2" x14ac:dyDescent="0.25">
      <c r="A292" s="95">
        <v>45932</v>
      </c>
      <c r="B292" s="106">
        <f>Tableau3[[#This Row],[Date dépôt]]+56</f>
        <v>45988</v>
      </c>
    </row>
    <row r="293" spans="1:2" x14ac:dyDescent="0.25">
      <c r="A293" s="95">
        <v>45933</v>
      </c>
      <c r="B293" s="106">
        <f>Tableau3[[#This Row],[Date dépôt]]+56</f>
        <v>45989</v>
      </c>
    </row>
    <row r="294" spans="1:2" x14ac:dyDescent="0.25">
      <c r="A294" s="95">
        <v>45934</v>
      </c>
      <c r="B294" s="106">
        <f>Tableau3[[#This Row],[Date dépôt]]+56</f>
        <v>45990</v>
      </c>
    </row>
    <row r="295" spans="1:2" x14ac:dyDescent="0.25">
      <c r="A295" s="95">
        <v>45935</v>
      </c>
      <c r="B295" s="106">
        <f>Tableau3[[#This Row],[Date dépôt]]+56</f>
        <v>45991</v>
      </c>
    </row>
    <row r="296" spans="1:2" x14ac:dyDescent="0.25">
      <c r="A296" s="95">
        <v>45936</v>
      </c>
      <c r="B296" s="106">
        <f>Tableau3[[#This Row],[Date dépôt]]+56</f>
        <v>45992</v>
      </c>
    </row>
    <row r="297" spans="1:2" x14ac:dyDescent="0.25">
      <c r="A297" s="95">
        <v>45937</v>
      </c>
      <c r="B297" s="106">
        <f>Tableau3[[#This Row],[Date dépôt]]+56</f>
        <v>45993</v>
      </c>
    </row>
    <row r="298" spans="1:2" x14ac:dyDescent="0.25">
      <c r="A298" s="95">
        <v>45938</v>
      </c>
      <c r="B298" s="106">
        <f>Tableau3[[#This Row],[Date dépôt]]+56</f>
        <v>45994</v>
      </c>
    </row>
    <row r="299" spans="1:2" x14ac:dyDescent="0.25">
      <c r="A299" s="95">
        <v>45939</v>
      </c>
      <c r="B299" s="106">
        <f>Tableau3[[#This Row],[Date dépôt]]+56</f>
        <v>45995</v>
      </c>
    </row>
    <row r="300" spans="1:2" x14ac:dyDescent="0.25">
      <c r="A300" s="95">
        <v>45940</v>
      </c>
      <c r="B300" s="106">
        <f>Tableau3[[#This Row],[Date dépôt]]+56</f>
        <v>45996</v>
      </c>
    </row>
    <row r="301" spans="1:2" x14ac:dyDescent="0.25">
      <c r="A301" s="95">
        <v>45941</v>
      </c>
      <c r="B301" s="106">
        <f>Tableau3[[#This Row],[Date dépôt]]+56</f>
        <v>45997</v>
      </c>
    </row>
    <row r="302" spans="1:2" x14ac:dyDescent="0.25">
      <c r="A302" s="95">
        <v>45942</v>
      </c>
      <c r="B302" s="106">
        <f>Tableau3[[#This Row],[Date dépôt]]+56</f>
        <v>45998</v>
      </c>
    </row>
    <row r="303" spans="1:2" x14ac:dyDescent="0.25">
      <c r="A303" s="95">
        <v>45943</v>
      </c>
      <c r="B303" s="106">
        <f>Tableau3[[#This Row],[Date dépôt]]+56</f>
        <v>45999</v>
      </c>
    </row>
    <row r="304" spans="1:2" x14ac:dyDescent="0.25">
      <c r="A304" s="95">
        <v>45944</v>
      </c>
      <c r="B304" s="106">
        <f>Tableau3[[#This Row],[Date dépôt]]+56</f>
        <v>46000</v>
      </c>
    </row>
    <row r="305" spans="1:2" x14ac:dyDescent="0.25">
      <c r="A305" s="95">
        <v>45945</v>
      </c>
      <c r="B305" s="106">
        <f>Tableau3[[#This Row],[Date dépôt]]+56</f>
        <v>46001</v>
      </c>
    </row>
    <row r="306" spans="1:2" x14ac:dyDescent="0.25">
      <c r="A306" s="95">
        <v>45946</v>
      </c>
      <c r="B306" s="106">
        <f>Tableau3[[#This Row],[Date dépôt]]+56</f>
        <v>46002</v>
      </c>
    </row>
    <row r="307" spans="1:2" x14ac:dyDescent="0.25">
      <c r="A307" s="95">
        <v>45947</v>
      </c>
      <c r="B307" s="106">
        <f>Tableau3[[#This Row],[Date dépôt]]+56</f>
        <v>46003</v>
      </c>
    </row>
    <row r="308" spans="1:2" x14ac:dyDescent="0.25">
      <c r="A308" s="95">
        <v>45948</v>
      </c>
      <c r="B308" s="106">
        <f>Tableau3[[#This Row],[Date dépôt]]+56</f>
        <v>46004</v>
      </c>
    </row>
    <row r="309" spans="1:2" x14ac:dyDescent="0.25">
      <c r="A309" s="95">
        <v>45949</v>
      </c>
      <c r="B309" s="106">
        <f>Tableau3[[#This Row],[Date dépôt]]+56</f>
        <v>46005</v>
      </c>
    </row>
    <row r="310" spans="1:2" x14ac:dyDescent="0.25">
      <c r="A310" s="95">
        <v>45950</v>
      </c>
      <c r="B310" s="106">
        <f>Tableau3[[#This Row],[Date dépôt]]+56</f>
        <v>46006</v>
      </c>
    </row>
    <row r="311" spans="1:2" x14ac:dyDescent="0.25">
      <c r="A311" s="95">
        <v>45951</v>
      </c>
      <c r="B311" s="106">
        <f>Tableau3[[#This Row],[Date dépôt]]+56</f>
        <v>46007</v>
      </c>
    </row>
    <row r="312" spans="1:2" x14ac:dyDescent="0.25">
      <c r="A312" s="95">
        <v>45952</v>
      </c>
      <c r="B312" s="106">
        <f>Tableau3[[#This Row],[Date dépôt]]+56</f>
        <v>46008</v>
      </c>
    </row>
    <row r="313" spans="1:2" x14ac:dyDescent="0.25">
      <c r="A313" s="95">
        <v>45953</v>
      </c>
      <c r="B313" s="106">
        <f>Tableau3[[#This Row],[Date dépôt]]+56</f>
        <v>46009</v>
      </c>
    </row>
    <row r="314" spans="1:2" x14ac:dyDescent="0.25">
      <c r="A314" s="95">
        <v>45954</v>
      </c>
      <c r="B314" s="106">
        <f>Tableau3[[#This Row],[Date dépôt]]+56</f>
        <v>46010</v>
      </c>
    </row>
    <row r="315" spans="1:2" x14ac:dyDescent="0.25">
      <c r="A315" s="95">
        <v>45955</v>
      </c>
      <c r="B315" s="106">
        <f>Tableau3[[#This Row],[Date dépôt]]+56</f>
        <v>46011</v>
      </c>
    </row>
    <row r="316" spans="1:2" x14ac:dyDescent="0.25">
      <c r="A316" s="95">
        <v>45956</v>
      </c>
      <c r="B316" s="106">
        <f>Tableau3[[#This Row],[Date dépôt]]+56</f>
        <v>46012</v>
      </c>
    </row>
    <row r="317" spans="1:2" x14ac:dyDescent="0.25">
      <c r="B317" s="106"/>
    </row>
    <row r="318" spans="1:2" x14ac:dyDescent="0.25">
      <c r="B318" s="106"/>
    </row>
    <row r="319" spans="1:2" x14ac:dyDescent="0.25">
      <c r="B319" s="106"/>
    </row>
    <row r="320" spans="1:2" x14ac:dyDescent="0.25">
      <c r="B320" s="106"/>
    </row>
    <row r="321" spans="2:2" x14ac:dyDescent="0.25">
      <c r="B321" s="106"/>
    </row>
    <row r="322" spans="2:2" x14ac:dyDescent="0.25">
      <c r="B322" s="106"/>
    </row>
    <row r="323" spans="2:2" x14ac:dyDescent="0.25">
      <c r="B323" s="106"/>
    </row>
    <row r="324" spans="2:2" x14ac:dyDescent="0.25">
      <c r="B324" s="106"/>
    </row>
    <row r="325" spans="2:2" x14ac:dyDescent="0.25">
      <c r="B325" s="106"/>
    </row>
    <row r="326" spans="2:2" x14ac:dyDescent="0.25">
      <c r="B326" s="106"/>
    </row>
    <row r="327" spans="2:2" x14ac:dyDescent="0.25">
      <c r="B327" s="106"/>
    </row>
    <row r="328" spans="2:2" x14ac:dyDescent="0.25">
      <c r="B328" s="106"/>
    </row>
    <row r="329" spans="2:2" x14ac:dyDescent="0.25">
      <c r="B329" s="106"/>
    </row>
    <row r="330" spans="2:2" x14ac:dyDescent="0.25">
      <c r="B330" s="106"/>
    </row>
    <row r="331" spans="2:2" x14ac:dyDescent="0.25">
      <c r="B331" s="106"/>
    </row>
    <row r="332" spans="2:2" x14ac:dyDescent="0.25">
      <c r="B332" s="106"/>
    </row>
    <row r="333" spans="2:2" x14ac:dyDescent="0.25">
      <c r="B333" s="106"/>
    </row>
    <row r="334" spans="2:2" x14ac:dyDescent="0.25">
      <c r="B334" s="106"/>
    </row>
    <row r="335" spans="2:2" x14ac:dyDescent="0.25">
      <c r="B335" s="106"/>
    </row>
    <row r="336" spans="2:2" x14ac:dyDescent="0.25">
      <c r="B336" s="106"/>
    </row>
    <row r="337" spans="2:2" x14ac:dyDescent="0.25">
      <c r="B337" s="106"/>
    </row>
    <row r="338" spans="2:2" x14ac:dyDescent="0.25">
      <c r="B338" s="106"/>
    </row>
    <row r="339" spans="2:2" x14ac:dyDescent="0.25">
      <c r="B339" s="106"/>
    </row>
    <row r="340" spans="2:2" x14ac:dyDescent="0.25">
      <c r="B340" s="106"/>
    </row>
    <row r="341" spans="2:2" x14ac:dyDescent="0.25">
      <c r="B341" s="106"/>
    </row>
    <row r="342" spans="2:2" x14ac:dyDescent="0.25">
      <c r="B342" s="106"/>
    </row>
    <row r="343" spans="2:2" x14ac:dyDescent="0.25">
      <c r="B343" s="106"/>
    </row>
    <row r="344" spans="2:2" x14ac:dyDescent="0.25">
      <c r="B344" s="106"/>
    </row>
    <row r="345" spans="2:2" x14ac:dyDescent="0.25">
      <c r="B345" s="106"/>
    </row>
    <row r="346" spans="2:2" x14ac:dyDescent="0.25">
      <c r="B346" s="106"/>
    </row>
    <row r="347" spans="2:2" x14ac:dyDescent="0.25">
      <c r="B347" s="106"/>
    </row>
    <row r="348" spans="2:2" x14ac:dyDescent="0.25">
      <c r="B348" s="106"/>
    </row>
    <row r="349" spans="2:2" x14ac:dyDescent="0.25">
      <c r="B349" s="106"/>
    </row>
    <row r="350" spans="2:2" x14ac:dyDescent="0.25">
      <c r="B350" s="106"/>
    </row>
    <row r="351" spans="2:2" x14ac:dyDescent="0.25">
      <c r="B351" s="106"/>
    </row>
    <row r="352" spans="2:2" x14ac:dyDescent="0.25">
      <c r="B352" s="106"/>
    </row>
    <row r="353" spans="2:2" x14ac:dyDescent="0.25">
      <c r="B353" s="106"/>
    </row>
    <row r="354" spans="2:2" x14ac:dyDescent="0.25">
      <c r="B354" s="106"/>
    </row>
    <row r="355" spans="2:2" x14ac:dyDescent="0.25">
      <c r="B355" s="106"/>
    </row>
    <row r="356" spans="2:2" x14ac:dyDescent="0.25">
      <c r="B356" s="106"/>
    </row>
    <row r="357" spans="2:2" x14ac:dyDescent="0.25">
      <c r="B357" s="106"/>
    </row>
    <row r="358" spans="2:2" x14ac:dyDescent="0.25">
      <c r="B358" s="106"/>
    </row>
    <row r="359" spans="2:2" x14ac:dyDescent="0.25">
      <c r="B359" s="106"/>
    </row>
    <row r="360" spans="2:2" x14ac:dyDescent="0.25">
      <c r="B360" s="106"/>
    </row>
    <row r="361" spans="2:2" x14ac:dyDescent="0.25">
      <c r="B361" s="106"/>
    </row>
    <row r="362" spans="2:2" x14ac:dyDescent="0.25">
      <c r="B362" s="106"/>
    </row>
    <row r="363" spans="2:2" x14ac:dyDescent="0.25">
      <c r="B363" s="106"/>
    </row>
    <row r="364" spans="2:2" x14ac:dyDescent="0.25">
      <c r="B364" s="106"/>
    </row>
    <row r="365" spans="2:2" x14ac:dyDescent="0.25">
      <c r="B365" s="106"/>
    </row>
    <row r="366" spans="2:2" x14ac:dyDescent="0.25">
      <c r="B366" s="106"/>
    </row>
    <row r="367" spans="2:2" x14ac:dyDescent="0.25">
      <c r="B367" s="106"/>
    </row>
    <row r="368" spans="2:2" x14ac:dyDescent="0.25">
      <c r="B368" s="106"/>
    </row>
    <row r="369" spans="2:2" x14ac:dyDescent="0.25">
      <c r="B369" s="106"/>
    </row>
    <row r="370" spans="2:2" x14ac:dyDescent="0.25">
      <c r="B370" s="106"/>
    </row>
    <row r="371" spans="2:2" x14ac:dyDescent="0.25">
      <c r="B371" s="106"/>
    </row>
    <row r="372" spans="2:2" x14ac:dyDescent="0.25">
      <c r="B372" s="106"/>
    </row>
    <row r="373" spans="2:2" x14ac:dyDescent="0.25">
      <c r="B373" s="106"/>
    </row>
    <row r="374" spans="2:2" x14ac:dyDescent="0.25">
      <c r="B374" s="106"/>
    </row>
    <row r="375" spans="2:2" x14ac:dyDescent="0.25">
      <c r="B375" s="106"/>
    </row>
    <row r="376" spans="2:2" x14ac:dyDescent="0.25">
      <c r="B376" s="106"/>
    </row>
    <row r="377" spans="2:2" x14ac:dyDescent="0.25">
      <c r="B377" s="106"/>
    </row>
    <row r="378" spans="2:2" x14ac:dyDescent="0.25">
      <c r="B378" s="106"/>
    </row>
    <row r="379" spans="2:2" x14ac:dyDescent="0.25">
      <c r="B379" s="106"/>
    </row>
    <row r="380" spans="2:2" x14ac:dyDescent="0.25">
      <c r="B380" s="106"/>
    </row>
    <row r="381" spans="2:2" x14ac:dyDescent="0.25">
      <c r="B381" s="106"/>
    </row>
    <row r="382" spans="2:2" x14ac:dyDescent="0.25">
      <c r="B382" s="106"/>
    </row>
    <row r="383" spans="2:2" x14ac:dyDescent="0.25">
      <c r="B383" s="106"/>
    </row>
    <row r="384" spans="2:2" x14ac:dyDescent="0.25">
      <c r="B384" s="106"/>
    </row>
    <row r="385" spans="2:2" x14ac:dyDescent="0.25">
      <c r="B385" s="106"/>
    </row>
    <row r="386" spans="2:2" x14ac:dyDescent="0.25">
      <c r="B386" s="106"/>
    </row>
    <row r="387" spans="2:2" x14ac:dyDescent="0.25">
      <c r="B387" s="106"/>
    </row>
    <row r="388" spans="2:2" x14ac:dyDescent="0.25">
      <c r="B388" s="106"/>
    </row>
    <row r="389" spans="2:2" x14ac:dyDescent="0.25">
      <c r="B389" s="106"/>
    </row>
    <row r="390" spans="2:2" x14ac:dyDescent="0.25">
      <c r="B390" s="106"/>
    </row>
    <row r="391" spans="2:2" x14ac:dyDescent="0.25">
      <c r="B391" s="106"/>
    </row>
    <row r="392" spans="2:2" x14ac:dyDescent="0.25">
      <c r="B392" s="106"/>
    </row>
    <row r="393" spans="2:2" x14ac:dyDescent="0.25">
      <c r="B393" s="106"/>
    </row>
    <row r="394" spans="2:2" x14ac:dyDescent="0.25">
      <c r="B394" s="106"/>
    </row>
    <row r="395" spans="2:2" x14ac:dyDescent="0.25">
      <c r="B395" s="106"/>
    </row>
    <row r="396" spans="2:2" x14ac:dyDescent="0.25">
      <c r="B396" s="106"/>
    </row>
    <row r="397" spans="2:2" x14ac:dyDescent="0.25">
      <c r="B397" s="106"/>
    </row>
    <row r="398" spans="2:2" x14ac:dyDescent="0.25">
      <c r="B398" s="106"/>
    </row>
    <row r="399" spans="2:2" x14ac:dyDescent="0.25">
      <c r="B399" s="106"/>
    </row>
    <row r="400" spans="2:2" x14ac:dyDescent="0.25">
      <c r="B400" s="106"/>
    </row>
    <row r="401" spans="2:2" x14ac:dyDescent="0.25">
      <c r="B401" s="106"/>
    </row>
    <row r="402" spans="2:2" x14ac:dyDescent="0.25">
      <c r="B402" s="106"/>
    </row>
    <row r="403" spans="2:2" x14ac:dyDescent="0.25">
      <c r="B403" s="106"/>
    </row>
    <row r="404" spans="2:2" x14ac:dyDescent="0.25">
      <c r="B404" s="106"/>
    </row>
    <row r="405" spans="2:2" x14ac:dyDescent="0.25">
      <c r="B405" s="106"/>
    </row>
    <row r="406" spans="2:2" x14ac:dyDescent="0.25">
      <c r="B406" s="106"/>
    </row>
    <row r="407" spans="2:2" x14ac:dyDescent="0.25">
      <c r="B407" s="106"/>
    </row>
    <row r="408" spans="2:2" x14ac:dyDescent="0.25">
      <c r="B408" s="106"/>
    </row>
    <row r="409" spans="2:2" x14ac:dyDescent="0.25">
      <c r="B409" s="106"/>
    </row>
    <row r="410" spans="2:2" x14ac:dyDescent="0.25">
      <c r="B410" s="106"/>
    </row>
    <row r="411" spans="2:2" x14ac:dyDescent="0.25">
      <c r="B411" s="106"/>
    </row>
    <row r="412" spans="2:2" x14ac:dyDescent="0.25">
      <c r="B412" s="106"/>
    </row>
    <row r="413" spans="2:2" x14ac:dyDescent="0.25">
      <c r="B413" s="106"/>
    </row>
    <row r="414" spans="2:2" x14ac:dyDescent="0.25">
      <c r="B414" s="106"/>
    </row>
    <row r="415" spans="2:2" x14ac:dyDescent="0.25">
      <c r="B415" s="106"/>
    </row>
    <row r="416" spans="2:2" x14ac:dyDescent="0.25">
      <c r="B416" s="106"/>
    </row>
    <row r="417" spans="2:2" x14ac:dyDescent="0.25">
      <c r="B417" s="106"/>
    </row>
    <row r="418" spans="2:2" x14ac:dyDescent="0.25">
      <c r="B418" s="106"/>
    </row>
    <row r="419" spans="2:2" x14ac:dyDescent="0.25">
      <c r="B419" s="106"/>
    </row>
    <row r="420" spans="2:2" x14ac:dyDescent="0.25">
      <c r="B420" s="106"/>
    </row>
    <row r="421" spans="2:2" x14ac:dyDescent="0.25">
      <c r="B421" s="106"/>
    </row>
    <row r="422" spans="2:2" x14ac:dyDescent="0.25">
      <c r="B422" s="106"/>
    </row>
    <row r="423" spans="2:2" x14ac:dyDescent="0.25">
      <c r="B423" s="106"/>
    </row>
    <row r="424" spans="2:2" x14ac:dyDescent="0.25">
      <c r="B424" s="106"/>
    </row>
    <row r="425" spans="2:2" x14ac:dyDescent="0.25">
      <c r="B425" s="106"/>
    </row>
    <row r="426" spans="2:2" x14ac:dyDescent="0.25">
      <c r="B426" s="106"/>
    </row>
    <row r="427" spans="2:2" x14ac:dyDescent="0.25">
      <c r="B427" s="106"/>
    </row>
    <row r="428" spans="2:2" x14ac:dyDescent="0.25">
      <c r="B428" s="106"/>
    </row>
    <row r="429" spans="2:2" x14ac:dyDescent="0.25">
      <c r="B429" s="106"/>
    </row>
    <row r="430" spans="2:2" x14ac:dyDescent="0.25">
      <c r="B430" s="106"/>
    </row>
    <row r="431" spans="2:2" x14ac:dyDescent="0.25">
      <c r="B431" s="106"/>
    </row>
    <row r="432" spans="2:2" x14ac:dyDescent="0.25">
      <c r="B432" s="106"/>
    </row>
    <row r="433" spans="2:2" x14ac:dyDescent="0.25">
      <c r="B433" s="106"/>
    </row>
    <row r="434" spans="2:2" x14ac:dyDescent="0.25">
      <c r="B434" s="106"/>
    </row>
    <row r="435" spans="2:2" x14ac:dyDescent="0.25">
      <c r="B435" s="106"/>
    </row>
    <row r="436" spans="2:2" x14ac:dyDescent="0.25">
      <c r="B436" s="106"/>
    </row>
    <row r="437" spans="2:2" x14ac:dyDescent="0.25">
      <c r="B437" s="106"/>
    </row>
    <row r="438" spans="2:2" x14ac:dyDescent="0.25">
      <c r="B438" s="106"/>
    </row>
    <row r="439" spans="2:2" x14ac:dyDescent="0.25">
      <c r="B439" s="106"/>
    </row>
    <row r="440" spans="2:2" x14ac:dyDescent="0.25">
      <c r="B440" s="106"/>
    </row>
    <row r="441" spans="2:2" x14ac:dyDescent="0.25">
      <c r="B441" s="106"/>
    </row>
    <row r="442" spans="2:2" x14ac:dyDescent="0.25">
      <c r="B442" s="106"/>
    </row>
    <row r="443" spans="2:2" x14ac:dyDescent="0.25">
      <c r="B443" s="106"/>
    </row>
    <row r="444" spans="2:2" x14ac:dyDescent="0.25">
      <c r="B444" s="106"/>
    </row>
    <row r="445" spans="2:2" x14ac:dyDescent="0.25">
      <c r="B445" s="106"/>
    </row>
    <row r="446" spans="2:2" x14ac:dyDescent="0.25">
      <c r="B446" s="106"/>
    </row>
    <row r="447" spans="2:2" x14ac:dyDescent="0.25">
      <c r="B447" s="106"/>
    </row>
    <row r="448" spans="2:2" x14ac:dyDescent="0.25">
      <c r="B448" s="106"/>
    </row>
    <row r="449" spans="2:2" x14ac:dyDescent="0.25">
      <c r="B449" s="106"/>
    </row>
    <row r="450" spans="2:2" x14ac:dyDescent="0.25">
      <c r="B450" s="106"/>
    </row>
    <row r="451" spans="2:2" x14ac:dyDescent="0.25">
      <c r="B451" s="106"/>
    </row>
    <row r="452" spans="2:2" x14ac:dyDescent="0.25">
      <c r="B452" s="106"/>
    </row>
    <row r="453" spans="2:2" x14ac:dyDescent="0.25">
      <c r="B453" s="106"/>
    </row>
    <row r="454" spans="2:2" x14ac:dyDescent="0.25">
      <c r="B454" s="106"/>
    </row>
    <row r="455" spans="2:2" x14ac:dyDescent="0.25">
      <c r="B455" s="106"/>
    </row>
    <row r="456" spans="2:2" x14ac:dyDescent="0.25">
      <c r="B456" s="106"/>
    </row>
    <row r="457" spans="2:2" x14ac:dyDescent="0.25">
      <c r="B457" s="106"/>
    </row>
    <row r="458" spans="2:2" x14ac:dyDescent="0.25">
      <c r="B458" s="106"/>
    </row>
    <row r="459" spans="2:2" x14ac:dyDescent="0.25">
      <c r="B459" s="106"/>
    </row>
    <row r="460" spans="2:2" x14ac:dyDescent="0.25">
      <c r="B460" s="106"/>
    </row>
    <row r="461" spans="2:2" x14ac:dyDescent="0.25">
      <c r="B461" s="106"/>
    </row>
    <row r="462" spans="2:2" x14ac:dyDescent="0.25">
      <c r="B462" s="106"/>
    </row>
    <row r="463" spans="2:2" x14ac:dyDescent="0.25">
      <c r="B463" s="106"/>
    </row>
    <row r="464" spans="2:2" x14ac:dyDescent="0.25">
      <c r="B464" s="106"/>
    </row>
    <row r="465" spans="2:2" x14ac:dyDescent="0.25">
      <c r="B465" s="106"/>
    </row>
    <row r="466" spans="2:2" x14ac:dyDescent="0.25">
      <c r="B466" s="106"/>
    </row>
    <row r="467" spans="2:2" x14ac:dyDescent="0.25">
      <c r="B467" s="106"/>
    </row>
    <row r="468" spans="2:2" x14ac:dyDescent="0.25">
      <c r="B468" s="106"/>
    </row>
    <row r="469" spans="2:2" x14ac:dyDescent="0.25">
      <c r="B469" s="106"/>
    </row>
    <row r="470" spans="2:2" x14ac:dyDescent="0.25">
      <c r="B470" s="106"/>
    </row>
    <row r="471" spans="2:2" x14ac:dyDescent="0.25">
      <c r="B471" s="106"/>
    </row>
    <row r="472" spans="2:2" x14ac:dyDescent="0.25">
      <c r="B472" s="106"/>
    </row>
    <row r="473" spans="2:2" x14ac:dyDescent="0.25">
      <c r="B473" s="106"/>
    </row>
    <row r="474" spans="2:2" x14ac:dyDescent="0.25">
      <c r="B474" s="106"/>
    </row>
    <row r="475" spans="2:2" x14ac:dyDescent="0.25">
      <c r="B475" s="106"/>
    </row>
    <row r="476" spans="2:2" x14ac:dyDescent="0.25">
      <c r="B476" s="106"/>
    </row>
    <row r="477" spans="2:2" x14ac:dyDescent="0.25">
      <c r="B477" s="106"/>
    </row>
    <row r="478" spans="2:2" x14ac:dyDescent="0.25">
      <c r="B478" s="106"/>
    </row>
    <row r="479" spans="2:2" x14ac:dyDescent="0.25">
      <c r="B479" s="106"/>
    </row>
    <row r="480" spans="2:2" x14ac:dyDescent="0.25">
      <c r="B480" s="106"/>
    </row>
    <row r="481" spans="2:2" x14ac:dyDescent="0.25">
      <c r="B481" s="106"/>
    </row>
    <row r="482" spans="2:2" x14ac:dyDescent="0.25">
      <c r="B482" s="106"/>
    </row>
    <row r="483" spans="2:2" x14ac:dyDescent="0.25">
      <c r="B483" s="106"/>
    </row>
    <row r="484" spans="2:2" x14ac:dyDescent="0.25">
      <c r="B484" s="106"/>
    </row>
    <row r="485" spans="2:2" x14ac:dyDescent="0.25">
      <c r="B485" s="106"/>
    </row>
    <row r="486" spans="2:2" x14ac:dyDescent="0.25">
      <c r="B486" s="106"/>
    </row>
    <row r="487" spans="2:2" x14ac:dyDescent="0.25">
      <c r="B487" s="106"/>
    </row>
    <row r="488" spans="2:2" x14ac:dyDescent="0.25">
      <c r="B488" s="106"/>
    </row>
    <row r="489" spans="2:2" x14ac:dyDescent="0.25">
      <c r="B489" s="106"/>
    </row>
    <row r="490" spans="2:2" x14ac:dyDescent="0.25">
      <c r="B490" s="106"/>
    </row>
    <row r="491" spans="2:2" x14ac:dyDescent="0.25">
      <c r="B491" s="106"/>
    </row>
    <row r="492" spans="2:2" x14ac:dyDescent="0.25">
      <c r="B492" s="106"/>
    </row>
    <row r="493" spans="2:2" x14ac:dyDescent="0.25">
      <c r="B493" s="106"/>
    </row>
    <row r="494" spans="2:2" x14ac:dyDescent="0.25">
      <c r="B494" s="106"/>
    </row>
    <row r="495" spans="2:2" x14ac:dyDescent="0.25">
      <c r="B495" s="106"/>
    </row>
    <row r="496" spans="2:2" x14ac:dyDescent="0.25">
      <c r="B496" s="106"/>
    </row>
    <row r="497" spans="2:2" x14ac:dyDescent="0.25">
      <c r="B497" s="106"/>
    </row>
    <row r="498" spans="2:2" x14ac:dyDescent="0.25">
      <c r="B498" s="106"/>
    </row>
    <row r="499" spans="2:2" x14ac:dyDescent="0.25">
      <c r="B499" s="106"/>
    </row>
    <row r="500" spans="2:2" x14ac:dyDescent="0.25">
      <c r="B500" s="106"/>
    </row>
    <row r="501" spans="2:2" x14ac:dyDescent="0.25">
      <c r="B501" s="106"/>
    </row>
    <row r="502" spans="2:2" x14ac:dyDescent="0.25">
      <c r="B502" s="106"/>
    </row>
    <row r="503" spans="2:2" x14ac:dyDescent="0.25">
      <c r="B503" s="106"/>
    </row>
    <row r="504" spans="2:2" x14ac:dyDescent="0.25">
      <c r="B504" s="106"/>
    </row>
    <row r="505" spans="2:2" x14ac:dyDescent="0.25">
      <c r="B505" s="106"/>
    </row>
    <row r="506" spans="2:2" x14ac:dyDescent="0.25">
      <c r="B506" s="106"/>
    </row>
    <row r="507" spans="2:2" x14ac:dyDescent="0.25">
      <c r="B507" s="106"/>
    </row>
    <row r="508" spans="2:2" x14ac:dyDescent="0.25">
      <c r="B508" s="106"/>
    </row>
    <row r="509" spans="2:2" x14ac:dyDescent="0.25">
      <c r="B509" s="106"/>
    </row>
    <row r="510" spans="2:2" x14ac:dyDescent="0.25">
      <c r="B510" s="106"/>
    </row>
    <row r="511" spans="2:2" x14ac:dyDescent="0.25">
      <c r="B511" s="106"/>
    </row>
    <row r="512" spans="2:2" x14ac:dyDescent="0.25">
      <c r="B512" s="106"/>
    </row>
    <row r="513" spans="2:2" x14ac:dyDescent="0.25">
      <c r="B513" s="106"/>
    </row>
    <row r="514" spans="2:2" x14ac:dyDescent="0.25">
      <c r="B514" s="106"/>
    </row>
    <row r="515" spans="2:2" x14ac:dyDescent="0.25">
      <c r="B515" s="106"/>
    </row>
    <row r="516" spans="2:2" x14ac:dyDescent="0.25">
      <c r="B516" s="106"/>
    </row>
    <row r="517" spans="2:2" x14ac:dyDescent="0.25">
      <c r="B517" s="106"/>
    </row>
    <row r="518" spans="2:2" x14ac:dyDescent="0.25">
      <c r="B518" s="106"/>
    </row>
    <row r="519" spans="2:2" x14ac:dyDescent="0.25">
      <c r="B519" s="106"/>
    </row>
    <row r="520" spans="2:2" x14ac:dyDescent="0.25">
      <c r="B520" s="106"/>
    </row>
    <row r="521" spans="2:2" x14ac:dyDescent="0.25">
      <c r="B521" s="106"/>
    </row>
    <row r="522" spans="2:2" x14ac:dyDescent="0.25">
      <c r="B522" s="106"/>
    </row>
    <row r="523" spans="2:2" x14ac:dyDescent="0.25">
      <c r="B523" s="106"/>
    </row>
    <row r="524" spans="2:2" x14ac:dyDescent="0.25">
      <c r="B524" s="106"/>
    </row>
    <row r="525" spans="2:2" x14ac:dyDescent="0.25">
      <c r="B525" s="106"/>
    </row>
    <row r="526" spans="2:2" x14ac:dyDescent="0.25">
      <c r="B526" s="106"/>
    </row>
    <row r="527" spans="2:2" x14ac:dyDescent="0.25">
      <c r="B527" s="106"/>
    </row>
    <row r="528" spans="2:2" x14ac:dyDescent="0.25">
      <c r="B528" s="106"/>
    </row>
    <row r="529" spans="2:2" x14ac:dyDescent="0.25">
      <c r="B529" s="106"/>
    </row>
    <row r="530" spans="2:2" x14ac:dyDescent="0.25">
      <c r="B530" s="106"/>
    </row>
    <row r="531" spans="2:2" x14ac:dyDescent="0.25">
      <c r="B531" s="106"/>
    </row>
    <row r="532" spans="2:2" x14ac:dyDescent="0.25">
      <c r="B532" s="106"/>
    </row>
    <row r="533" spans="2:2" x14ac:dyDescent="0.25">
      <c r="B533" s="106"/>
    </row>
    <row r="534" spans="2:2" x14ac:dyDescent="0.25">
      <c r="B534" s="106"/>
    </row>
    <row r="535" spans="2:2" x14ac:dyDescent="0.25">
      <c r="B535" s="106"/>
    </row>
    <row r="536" spans="2:2" x14ac:dyDescent="0.25">
      <c r="B536" s="106"/>
    </row>
    <row r="537" spans="2:2" x14ac:dyDescent="0.25">
      <c r="B537" s="106"/>
    </row>
    <row r="538" spans="2:2" x14ac:dyDescent="0.25">
      <c r="B538" s="106"/>
    </row>
    <row r="539" spans="2:2" x14ac:dyDescent="0.25">
      <c r="B539" s="106"/>
    </row>
    <row r="540" spans="2:2" x14ac:dyDescent="0.25">
      <c r="B540" s="106"/>
    </row>
    <row r="541" spans="2:2" x14ac:dyDescent="0.25">
      <c r="B541" s="106"/>
    </row>
    <row r="542" spans="2:2" x14ac:dyDescent="0.25">
      <c r="B542" s="106"/>
    </row>
    <row r="543" spans="2:2" x14ac:dyDescent="0.25">
      <c r="B543" s="106"/>
    </row>
    <row r="544" spans="2:2" x14ac:dyDescent="0.25">
      <c r="B544" s="106"/>
    </row>
    <row r="545" spans="2:2" x14ac:dyDescent="0.25">
      <c r="B545" s="106"/>
    </row>
    <row r="546" spans="2:2" x14ac:dyDescent="0.25">
      <c r="B546" s="106"/>
    </row>
    <row r="547" spans="2:2" x14ac:dyDescent="0.25">
      <c r="B547" s="106"/>
    </row>
    <row r="548" spans="2:2" x14ac:dyDescent="0.25">
      <c r="B548" s="106"/>
    </row>
    <row r="549" spans="2:2" x14ac:dyDescent="0.25">
      <c r="B549" s="106"/>
    </row>
    <row r="550" spans="2:2" x14ac:dyDescent="0.25">
      <c r="B550" s="106"/>
    </row>
    <row r="551" spans="2:2" x14ac:dyDescent="0.25">
      <c r="B551" s="106"/>
    </row>
    <row r="552" spans="2:2" x14ac:dyDescent="0.25">
      <c r="B552" s="106"/>
    </row>
    <row r="553" spans="2:2" x14ac:dyDescent="0.25">
      <c r="B553" s="106"/>
    </row>
    <row r="554" spans="2:2" x14ac:dyDescent="0.25">
      <c r="B554" s="106"/>
    </row>
    <row r="555" spans="2:2" x14ac:dyDescent="0.25">
      <c r="B555" s="106"/>
    </row>
    <row r="556" spans="2:2" x14ac:dyDescent="0.25">
      <c r="B556" s="106"/>
    </row>
    <row r="557" spans="2:2" x14ac:dyDescent="0.25">
      <c r="B557" s="106"/>
    </row>
    <row r="558" spans="2:2" x14ac:dyDescent="0.25">
      <c r="B558" s="106"/>
    </row>
    <row r="559" spans="2:2" x14ac:dyDescent="0.25">
      <c r="B559" s="106"/>
    </row>
    <row r="560" spans="2:2" x14ac:dyDescent="0.25">
      <c r="B560" s="106"/>
    </row>
    <row r="561" spans="2:2" x14ac:dyDescent="0.25">
      <c r="B561" s="106"/>
    </row>
    <row r="562" spans="2:2" x14ac:dyDescent="0.25">
      <c r="B562" s="106"/>
    </row>
    <row r="563" spans="2:2" x14ac:dyDescent="0.25">
      <c r="B563" s="106"/>
    </row>
    <row r="564" spans="2:2" x14ac:dyDescent="0.25">
      <c r="B564" s="106"/>
    </row>
    <row r="565" spans="2:2" x14ac:dyDescent="0.25">
      <c r="B565" s="106"/>
    </row>
    <row r="566" spans="2:2" x14ac:dyDescent="0.25">
      <c r="B566" s="106"/>
    </row>
    <row r="567" spans="2:2" x14ac:dyDescent="0.25">
      <c r="B567" s="106"/>
    </row>
    <row r="568" spans="2:2" x14ac:dyDescent="0.25">
      <c r="B568" s="106"/>
    </row>
    <row r="569" spans="2:2" x14ac:dyDescent="0.25">
      <c r="B569" s="106"/>
    </row>
    <row r="570" spans="2:2" x14ac:dyDescent="0.25">
      <c r="B570" s="106"/>
    </row>
    <row r="571" spans="2:2" x14ac:dyDescent="0.25">
      <c r="B571" s="106"/>
    </row>
    <row r="572" spans="2:2" x14ac:dyDescent="0.25">
      <c r="B572" s="106"/>
    </row>
    <row r="573" spans="2:2" x14ac:dyDescent="0.25">
      <c r="B573" s="106"/>
    </row>
    <row r="574" spans="2:2" x14ac:dyDescent="0.25">
      <c r="B574" s="106"/>
    </row>
    <row r="575" spans="2:2" x14ac:dyDescent="0.25">
      <c r="B575" s="106"/>
    </row>
    <row r="576" spans="2:2" x14ac:dyDescent="0.25">
      <c r="B576" s="106"/>
    </row>
    <row r="577" spans="2:2" x14ac:dyDescent="0.25">
      <c r="B577" s="106"/>
    </row>
    <row r="578" spans="2:2" x14ac:dyDescent="0.25">
      <c r="B578" s="106"/>
    </row>
    <row r="579" spans="2:2" x14ac:dyDescent="0.25">
      <c r="B579" s="106"/>
    </row>
    <row r="580" spans="2:2" x14ac:dyDescent="0.25">
      <c r="B580" s="106"/>
    </row>
    <row r="581" spans="2:2" x14ac:dyDescent="0.25">
      <c r="B581" s="106"/>
    </row>
    <row r="582" spans="2:2" x14ac:dyDescent="0.25">
      <c r="B582" s="106"/>
    </row>
    <row r="583" spans="2:2" x14ac:dyDescent="0.25">
      <c r="B583" s="106"/>
    </row>
    <row r="584" spans="2:2" x14ac:dyDescent="0.25">
      <c r="B584" s="106"/>
    </row>
    <row r="585" spans="2:2" x14ac:dyDescent="0.25">
      <c r="B585" s="106"/>
    </row>
    <row r="586" spans="2:2" x14ac:dyDescent="0.25">
      <c r="B586" s="106"/>
    </row>
    <row r="587" spans="2:2" x14ac:dyDescent="0.25">
      <c r="B587" s="106"/>
    </row>
    <row r="588" spans="2:2" x14ac:dyDescent="0.25">
      <c r="B588" s="106"/>
    </row>
    <row r="589" spans="2:2" x14ac:dyDescent="0.25">
      <c r="B589" s="106"/>
    </row>
    <row r="590" spans="2:2" x14ac:dyDescent="0.25">
      <c r="B590" s="106"/>
    </row>
    <row r="591" spans="2:2" x14ac:dyDescent="0.25">
      <c r="B591" s="106"/>
    </row>
    <row r="592" spans="2:2" x14ac:dyDescent="0.25">
      <c r="B592" s="106"/>
    </row>
    <row r="593" spans="2:2" x14ac:dyDescent="0.25">
      <c r="B593" s="106"/>
    </row>
    <row r="594" spans="2:2" x14ac:dyDescent="0.25">
      <c r="B594" s="106"/>
    </row>
    <row r="595" spans="2:2" x14ac:dyDescent="0.25">
      <c r="B595" s="106"/>
    </row>
    <row r="596" spans="2:2" x14ac:dyDescent="0.25">
      <c r="B596" s="106"/>
    </row>
    <row r="597" spans="2:2" x14ac:dyDescent="0.25">
      <c r="B597" s="106"/>
    </row>
    <row r="598" spans="2:2" x14ac:dyDescent="0.25">
      <c r="B598" s="106"/>
    </row>
    <row r="599" spans="2:2" x14ac:dyDescent="0.25">
      <c r="B599" s="106"/>
    </row>
    <row r="600" spans="2:2" x14ac:dyDescent="0.25">
      <c r="B600" s="106"/>
    </row>
    <row r="601" spans="2:2" x14ac:dyDescent="0.25">
      <c r="B601" s="106"/>
    </row>
    <row r="602" spans="2:2" x14ac:dyDescent="0.25">
      <c r="B602" s="106"/>
    </row>
    <row r="603" spans="2:2" x14ac:dyDescent="0.25">
      <c r="B603" s="106"/>
    </row>
    <row r="604" spans="2:2" x14ac:dyDescent="0.25">
      <c r="B604" s="106"/>
    </row>
    <row r="605" spans="2:2" x14ac:dyDescent="0.25">
      <c r="B605" s="106"/>
    </row>
    <row r="606" spans="2:2" x14ac:dyDescent="0.25">
      <c r="B606" s="106"/>
    </row>
    <row r="607" spans="2:2" x14ac:dyDescent="0.25">
      <c r="B607" s="106"/>
    </row>
    <row r="608" spans="2:2" x14ac:dyDescent="0.25">
      <c r="B608" s="106"/>
    </row>
    <row r="609" spans="2:2" x14ac:dyDescent="0.25">
      <c r="B609" s="106"/>
    </row>
    <row r="610" spans="2:2" x14ac:dyDescent="0.25">
      <c r="B610" s="106"/>
    </row>
    <row r="611" spans="2:2" x14ac:dyDescent="0.25">
      <c r="B611" s="106"/>
    </row>
    <row r="612" spans="2:2" x14ac:dyDescent="0.25">
      <c r="B612" s="106"/>
    </row>
    <row r="613" spans="2:2" x14ac:dyDescent="0.25">
      <c r="B613" s="106"/>
    </row>
    <row r="614" spans="2:2" x14ac:dyDescent="0.25">
      <c r="B614" s="106"/>
    </row>
    <row r="615" spans="2:2" x14ac:dyDescent="0.25">
      <c r="B615" s="106"/>
    </row>
    <row r="616" spans="2:2" x14ac:dyDescent="0.25">
      <c r="B616" s="106"/>
    </row>
    <row r="617" spans="2:2" x14ac:dyDescent="0.25">
      <c r="B617" s="106"/>
    </row>
    <row r="618" spans="2:2" x14ac:dyDescent="0.25">
      <c r="B618" s="106"/>
    </row>
    <row r="619" spans="2:2" x14ac:dyDescent="0.25">
      <c r="B619" s="106"/>
    </row>
    <row r="620" spans="2:2" x14ac:dyDescent="0.25">
      <c r="B620" s="106"/>
    </row>
    <row r="621" spans="2:2" x14ac:dyDescent="0.25">
      <c r="B621" s="106"/>
    </row>
    <row r="622" spans="2:2" x14ac:dyDescent="0.25">
      <c r="B622" s="106"/>
    </row>
    <row r="623" spans="2:2" x14ac:dyDescent="0.25">
      <c r="B623" s="106"/>
    </row>
    <row r="624" spans="2:2" x14ac:dyDescent="0.25">
      <c r="B624" s="106"/>
    </row>
    <row r="625" spans="2:2" x14ac:dyDescent="0.25">
      <c r="B625" s="106"/>
    </row>
    <row r="626" spans="2:2" x14ac:dyDescent="0.25">
      <c r="B626" s="106"/>
    </row>
    <row r="627" spans="2:2" x14ac:dyDescent="0.25">
      <c r="B627" s="106"/>
    </row>
    <row r="628" spans="2:2" x14ac:dyDescent="0.25">
      <c r="B628" s="106"/>
    </row>
    <row r="629" spans="2:2" x14ac:dyDescent="0.25">
      <c r="B629" s="106"/>
    </row>
    <row r="630" spans="2:2" x14ac:dyDescent="0.25">
      <c r="B630" s="106"/>
    </row>
    <row r="631" spans="2:2" x14ac:dyDescent="0.25">
      <c r="B631" s="106"/>
    </row>
    <row r="632" spans="2:2" x14ac:dyDescent="0.25">
      <c r="B632" s="106"/>
    </row>
    <row r="633" spans="2:2" x14ac:dyDescent="0.25">
      <c r="B633" s="106"/>
    </row>
    <row r="634" spans="2:2" x14ac:dyDescent="0.25">
      <c r="B634" s="106"/>
    </row>
    <row r="635" spans="2:2" x14ac:dyDescent="0.25">
      <c r="B635" s="106"/>
    </row>
    <row r="636" spans="2:2" x14ac:dyDescent="0.25">
      <c r="B636" s="106"/>
    </row>
    <row r="637" spans="2:2" x14ac:dyDescent="0.25">
      <c r="B637" s="106"/>
    </row>
    <row r="638" spans="2:2" x14ac:dyDescent="0.25">
      <c r="B638" s="106"/>
    </row>
    <row r="639" spans="2:2" x14ac:dyDescent="0.25">
      <c r="B639" s="106"/>
    </row>
    <row r="640" spans="2:2" x14ac:dyDescent="0.25">
      <c r="B640" s="106"/>
    </row>
    <row r="641" spans="2:2" x14ac:dyDescent="0.25">
      <c r="B641" s="106"/>
    </row>
    <row r="642" spans="2:2" x14ac:dyDescent="0.25">
      <c r="B642" s="106"/>
    </row>
    <row r="643" spans="2:2" x14ac:dyDescent="0.25">
      <c r="B643" s="106"/>
    </row>
    <row r="644" spans="2:2" x14ac:dyDescent="0.25">
      <c r="B644" s="106"/>
    </row>
    <row r="645" spans="2:2" x14ac:dyDescent="0.25">
      <c r="B645" s="106"/>
    </row>
    <row r="646" spans="2:2" x14ac:dyDescent="0.25">
      <c r="B646" s="106"/>
    </row>
    <row r="647" spans="2:2" x14ac:dyDescent="0.25">
      <c r="B647" s="106"/>
    </row>
    <row r="648" spans="2:2" x14ac:dyDescent="0.25">
      <c r="B648" s="106"/>
    </row>
    <row r="649" spans="2:2" x14ac:dyDescent="0.25">
      <c r="B649" s="106"/>
    </row>
    <row r="650" spans="2:2" x14ac:dyDescent="0.25">
      <c r="B650" s="106"/>
    </row>
    <row r="651" spans="2:2" x14ac:dyDescent="0.25">
      <c r="B651" s="106"/>
    </row>
    <row r="652" spans="2:2" x14ac:dyDescent="0.25">
      <c r="B652" s="106"/>
    </row>
    <row r="653" spans="2:2" x14ac:dyDescent="0.25">
      <c r="B653" s="106"/>
    </row>
    <row r="654" spans="2:2" x14ac:dyDescent="0.25">
      <c r="B654" s="106"/>
    </row>
    <row r="655" spans="2:2" x14ac:dyDescent="0.25">
      <c r="B655" s="106"/>
    </row>
    <row r="656" spans="2:2" x14ac:dyDescent="0.25">
      <c r="B656" s="106"/>
    </row>
    <row r="657" spans="2:2" x14ac:dyDescent="0.25">
      <c r="B657" s="106"/>
    </row>
    <row r="658" spans="2:2" x14ac:dyDescent="0.25">
      <c r="B658" s="106"/>
    </row>
    <row r="659" spans="2:2" x14ac:dyDescent="0.25">
      <c r="B659" s="106"/>
    </row>
    <row r="660" spans="2:2" x14ac:dyDescent="0.25">
      <c r="B660" s="106"/>
    </row>
    <row r="661" spans="2:2" x14ac:dyDescent="0.25">
      <c r="B661" s="106"/>
    </row>
    <row r="662" spans="2:2" x14ac:dyDescent="0.25">
      <c r="B662" s="106"/>
    </row>
    <row r="663" spans="2:2" x14ac:dyDescent="0.25">
      <c r="B663" s="106"/>
    </row>
    <row r="664" spans="2:2" x14ac:dyDescent="0.25">
      <c r="B664" s="106"/>
    </row>
    <row r="665" spans="2:2" x14ac:dyDescent="0.25">
      <c r="B665" s="106"/>
    </row>
    <row r="666" spans="2:2" x14ac:dyDescent="0.25">
      <c r="B666" s="106"/>
    </row>
    <row r="667" spans="2:2" x14ac:dyDescent="0.25">
      <c r="B667" s="106"/>
    </row>
    <row r="668" spans="2:2" x14ac:dyDescent="0.25">
      <c r="B668" s="106"/>
    </row>
    <row r="669" spans="2:2" x14ac:dyDescent="0.25">
      <c r="B669" s="106"/>
    </row>
    <row r="670" spans="2:2" x14ac:dyDescent="0.25">
      <c r="B670" s="106"/>
    </row>
    <row r="671" spans="2:2" x14ac:dyDescent="0.25">
      <c r="B671" s="106"/>
    </row>
    <row r="672" spans="2:2" x14ac:dyDescent="0.25">
      <c r="B672" s="106"/>
    </row>
    <row r="673" spans="2:2" x14ac:dyDescent="0.25">
      <c r="B673" s="106"/>
    </row>
    <row r="674" spans="2:2" x14ac:dyDescent="0.25">
      <c r="B674" s="106"/>
    </row>
    <row r="675" spans="2:2" x14ac:dyDescent="0.25">
      <c r="B675" s="106"/>
    </row>
    <row r="676" spans="2:2" x14ac:dyDescent="0.25">
      <c r="B676" s="106"/>
    </row>
    <row r="677" spans="2:2" x14ac:dyDescent="0.25">
      <c r="B677" s="106"/>
    </row>
    <row r="678" spans="2:2" x14ac:dyDescent="0.25">
      <c r="B678" s="106"/>
    </row>
    <row r="679" spans="2:2" x14ac:dyDescent="0.25">
      <c r="B679" s="106"/>
    </row>
    <row r="680" spans="2:2" x14ac:dyDescent="0.25">
      <c r="B680" s="106"/>
    </row>
    <row r="681" spans="2:2" x14ac:dyDescent="0.25">
      <c r="B681" s="106"/>
    </row>
    <row r="682" spans="2:2" x14ac:dyDescent="0.25">
      <c r="B682" s="106"/>
    </row>
    <row r="683" spans="2:2" x14ac:dyDescent="0.25">
      <c r="B683" s="106"/>
    </row>
    <row r="684" spans="2:2" x14ac:dyDescent="0.25">
      <c r="B684" s="106"/>
    </row>
    <row r="685" spans="2:2" x14ac:dyDescent="0.25">
      <c r="B685" s="106"/>
    </row>
    <row r="686" spans="2:2" x14ac:dyDescent="0.25">
      <c r="B686" s="106"/>
    </row>
    <row r="687" spans="2:2" x14ac:dyDescent="0.25">
      <c r="B687" s="106"/>
    </row>
    <row r="688" spans="2:2" x14ac:dyDescent="0.25">
      <c r="B688" s="106"/>
    </row>
    <row r="689" spans="2:2" x14ac:dyDescent="0.25">
      <c r="B689" s="106"/>
    </row>
    <row r="690" spans="2:2" x14ac:dyDescent="0.25">
      <c r="B690" s="106"/>
    </row>
    <row r="691" spans="2:2" x14ac:dyDescent="0.25">
      <c r="B691" s="106"/>
    </row>
    <row r="692" spans="2:2" x14ac:dyDescent="0.25">
      <c r="B692" s="106"/>
    </row>
    <row r="693" spans="2:2" x14ac:dyDescent="0.25">
      <c r="B693" s="106"/>
    </row>
    <row r="694" spans="2:2" x14ac:dyDescent="0.25">
      <c r="B694" s="106"/>
    </row>
    <row r="695" spans="2:2" x14ac:dyDescent="0.25">
      <c r="B695" s="106"/>
    </row>
    <row r="696" spans="2:2" x14ac:dyDescent="0.25">
      <c r="B696" s="106"/>
    </row>
    <row r="697" spans="2:2" x14ac:dyDescent="0.25">
      <c r="B697" s="106"/>
    </row>
    <row r="698" spans="2:2" x14ac:dyDescent="0.25">
      <c r="B698" s="106"/>
    </row>
    <row r="699" spans="2:2" x14ac:dyDescent="0.25">
      <c r="B699" s="106"/>
    </row>
    <row r="700" spans="2:2" x14ac:dyDescent="0.25">
      <c r="B700" s="106"/>
    </row>
    <row r="701" spans="2:2" x14ac:dyDescent="0.25">
      <c r="B701" s="106"/>
    </row>
    <row r="702" spans="2:2" x14ac:dyDescent="0.25">
      <c r="B702" s="106"/>
    </row>
    <row r="703" spans="2:2" x14ac:dyDescent="0.25">
      <c r="B703" s="106"/>
    </row>
    <row r="704" spans="2:2" x14ac:dyDescent="0.25">
      <c r="B704" s="106"/>
    </row>
    <row r="705" spans="2:2" x14ac:dyDescent="0.25">
      <c r="B705" s="106"/>
    </row>
    <row r="706" spans="2:2" x14ac:dyDescent="0.25">
      <c r="B706" s="106"/>
    </row>
    <row r="707" spans="2:2" x14ac:dyDescent="0.25">
      <c r="B707" s="106"/>
    </row>
    <row r="708" spans="2:2" x14ac:dyDescent="0.25">
      <c r="B708" s="106"/>
    </row>
    <row r="709" spans="2:2" x14ac:dyDescent="0.25">
      <c r="B709" s="106"/>
    </row>
    <row r="710" spans="2:2" x14ac:dyDescent="0.25">
      <c r="B710" s="106"/>
    </row>
    <row r="711" spans="2:2" x14ac:dyDescent="0.25">
      <c r="B711" s="106"/>
    </row>
    <row r="712" spans="2:2" x14ac:dyDescent="0.25">
      <c r="B712" s="106"/>
    </row>
    <row r="713" spans="2:2" x14ac:dyDescent="0.25">
      <c r="B713" s="106"/>
    </row>
    <row r="714" spans="2:2" x14ac:dyDescent="0.25">
      <c r="B714" s="106"/>
    </row>
    <row r="715" spans="2:2" x14ac:dyDescent="0.25">
      <c r="B715" s="106"/>
    </row>
    <row r="716" spans="2:2" x14ac:dyDescent="0.25">
      <c r="B716" s="106"/>
    </row>
    <row r="717" spans="2:2" x14ac:dyDescent="0.25">
      <c r="B717" s="106"/>
    </row>
    <row r="718" spans="2:2" x14ac:dyDescent="0.25">
      <c r="B718" s="106"/>
    </row>
    <row r="719" spans="2:2" x14ac:dyDescent="0.25">
      <c r="B719" s="106"/>
    </row>
    <row r="720" spans="2:2" x14ac:dyDescent="0.25">
      <c r="B720" s="106"/>
    </row>
    <row r="721" spans="2:2" x14ac:dyDescent="0.25">
      <c r="B721" s="106"/>
    </row>
    <row r="722" spans="2:2" x14ac:dyDescent="0.25">
      <c r="B722" s="106"/>
    </row>
    <row r="723" spans="2:2" x14ac:dyDescent="0.25">
      <c r="B723" s="106"/>
    </row>
    <row r="724" spans="2:2" x14ac:dyDescent="0.25">
      <c r="B724" s="106"/>
    </row>
    <row r="725" spans="2:2" x14ac:dyDescent="0.25">
      <c r="B725" s="106"/>
    </row>
    <row r="726" spans="2:2" x14ac:dyDescent="0.25">
      <c r="B726" s="106"/>
    </row>
    <row r="727" spans="2:2" x14ac:dyDescent="0.25">
      <c r="B727" s="106"/>
    </row>
    <row r="728" spans="2:2" x14ac:dyDescent="0.25">
      <c r="B728" s="106"/>
    </row>
    <row r="729" spans="2:2" x14ac:dyDescent="0.25">
      <c r="B729" s="106"/>
    </row>
    <row r="730" spans="2:2" x14ac:dyDescent="0.25">
      <c r="B730" s="106"/>
    </row>
    <row r="731" spans="2:2" x14ac:dyDescent="0.25">
      <c r="B731" s="106"/>
    </row>
    <row r="732" spans="2:2" x14ac:dyDescent="0.25">
      <c r="B732" s="106"/>
    </row>
    <row r="733" spans="2:2" x14ac:dyDescent="0.25">
      <c r="B733" s="106"/>
    </row>
    <row r="734" spans="2:2" x14ac:dyDescent="0.25">
      <c r="B734" s="106"/>
    </row>
    <row r="735" spans="2:2" x14ac:dyDescent="0.25">
      <c r="B735" s="106"/>
    </row>
    <row r="736" spans="2:2" x14ac:dyDescent="0.25">
      <c r="B736" s="106"/>
    </row>
    <row r="737" spans="2:2" x14ac:dyDescent="0.25">
      <c r="B737" s="106"/>
    </row>
    <row r="738" spans="2:2" x14ac:dyDescent="0.25">
      <c r="B738" s="106"/>
    </row>
    <row r="739" spans="2:2" x14ac:dyDescent="0.25">
      <c r="B739" s="106"/>
    </row>
    <row r="740" spans="2:2" x14ac:dyDescent="0.25">
      <c r="B740" s="106"/>
    </row>
    <row r="741" spans="2:2" x14ac:dyDescent="0.25">
      <c r="B741" s="106"/>
    </row>
    <row r="742" spans="2:2" x14ac:dyDescent="0.25">
      <c r="B742" s="106"/>
    </row>
    <row r="743" spans="2:2" x14ac:dyDescent="0.25">
      <c r="B743" s="106"/>
    </row>
    <row r="744" spans="2:2" x14ac:dyDescent="0.25">
      <c r="B744" s="106"/>
    </row>
    <row r="745" spans="2:2" x14ac:dyDescent="0.25">
      <c r="B745" s="106"/>
    </row>
    <row r="746" spans="2:2" x14ac:dyDescent="0.25">
      <c r="B746" s="106"/>
    </row>
    <row r="747" spans="2:2" x14ac:dyDescent="0.25">
      <c r="B747" s="106"/>
    </row>
    <row r="748" spans="2:2" x14ac:dyDescent="0.25">
      <c r="B748" s="106"/>
    </row>
    <row r="749" spans="2:2" x14ac:dyDescent="0.25">
      <c r="B749" s="106"/>
    </row>
    <row r="750" spans="2:2" x14ac:dyDescent="0.25">
      <c r="B750" s="106"/>
    </row>
    <row r="751" spans="2:2" x14ac:dyDescent="0.25">
      <c r="B751" s="106"/>
    </row>
    <row r="752" spans="2:2" x14ac:dyDescent="0.25">
      <c r="B752" s="106"/>
    </row>
    <row r="753" spans="2:2" x14ac:dyDescent="0.25">
      <c r="B753" s="106"/>
    </row>
    <row r="754" spans="2:2" x14ac:dyDescent="0.25">
      <c r="B754" s="106"/>
    </row>
    <row r="755" spans="2:2" x14ac:dyDescent="0.25">
      <c r="B755" s="106"/>
    </row>
    <row r="756" spans="2:2" x14ac:dyDescent="0.25">
      <c r="B756" s="106"/>
    </row>
    <row r="757" spans="2:2" x14ac:dyDescent="0.25">
      <c r="B757" s="106"/>
    </row>
    <row r="758" spans="2:2" x14ac:dyDescent="0.25">
      <c r="B758" s="106"/>
    </row>
    <row r="759" spans="2:2" x14ac:dyDescent="0.25">
      <c r="B759" s="106"/>
    </row>
    <row r="760" spans="2:2" x14ac:dyDescent="0.25">
      <c r="B760" s="106"/>
    </row>
    <row r="761" spans="2:2" x14ac:dyDescent="0.25">
      <c r="B761" s="106"/>
    </row>
    <row r="762" spans="2:2" x14ac:dyDescent="0.25">
      <c r="B762" s="106"/>
    </row>
    <row r="763" spans="2:2" x14ac:dyDescent="0.25">
      <c r="B763" s="106"/>
    </row>
    <row r="764" spans="2:2" x14ac:dyDescent="0.25">
      <c r="B764" s="106"/>
    </row>
    <row r="765" spans="2:2" x14ac:dyDescent="0.25">
      <c r="B765" s="106"/>
    </row>
    <row r="766" spans="2:2" x14ac:dyDescent="0.25">
      <c r="B766" s="106"/>
    </row>
    <row r="767" spans="2:2" x14ac:dyDescent="0.25">
      <c r="B767" s="106"/>
    </row>
    <row r="768" spans="2:2" x14ac:dyDescent="0.25">
      <c r="B768" s="106"/>
    </row>
    <row r="769" spans="2:2" x14ac:dyDescent="0.25">
      <c r="B769" s="106"/>
    </row>
    <row r="770" spans="2:2" x14ac:dyDescent="0.25">
      <c r="B770" s="106"/>
    </row>
    <row r="771" spans="2:2" x14ac:dyDescent="0.25">
      <c r="B771" s="106"/>
    </row>
    <row r="772" spans="2:2" x14ac:dyDescent="0.25">
      <c r="B772" s="106"/>
    </row>
    <row r="773" spans="2:2" x14ac:dyDescent="0.25">
      <c r="B773" s="106"/>
    </row>
    <row r="774" spans="2:2" x14ac:dyDescent="0.25">
      <c r="B774" s="106"/>
    </row>
    <row r="775" spans="2:2" x14ac:dyDescent="0.25">
      <c r="B775" s="106"/>
    </row>
    <row r="776" spans="2:2" x14ac:dyDescent="0.25">
      <c r="B776" s="106"/>
    </row>
    <row r="777" spans="2:2" x14ac:dyDescent="0.25">
      <c r="B777" s="106"/>
    </row>
    <row r="778" spans="2:2" x14ac:dyDescent="0.25">
      <c r="B778" s="106"/>
    </row>
    <row r="779" spans="2:2" x14ac:dyDescent="0.25">
      <c r="B779" s="106"/>
    </row>
    <row r="780" spans="2:2" x14ac:dyDescent="0.25">
      <c r="B780" s="106"/>
    </row>
    <row r="781" spans="2:2" x14ac:dyDescent="0.25">
      <c r="B781" s="106"/>
    </row>
    <row r="782" spans="2:2" x14ac:dyDescent="0.25">
      <c r="B782" s="106"/>
    </row>
    <row r="783" spans="2:2" x14ac:dyDescent="0.25">
      <c r="B783" s="106"/>
    </row>
    <row r="784" spans="2:2" x14ac:dyDescent="0.25">
      <c r="B784" s="106"/>
    </row>
    <row r="785" spans="2:2" x14ac:dyDescent="0.25">
      <c r="B785" s="106"/>
    </row>
    <row r="786" spans="2:2" x14ac:dyDescent="0.25">
      <c r="B786" s="106"/>
    </row>
    <row r="787" spans="2:2" x14ac:dyDescent="0.25">
      <c r="B787" s="106"/>
    </row>
    <row r="788" spans="2:2" x14ac:dyDescent="0.25">
      <c r="B788" s="106"/>
    </row>
    <row r="789" spans="2:2" x14ac:dyDescent="0.25">
      <c r="B789" s="106"/>
    </row>
    <row r="790" spans="2:2" x14ac:dyDescent="0.25">
      <c r="B790" s="106"/>
    </row>
    <row r="791" spans="2:2" x14ac:dyDescent="0.25">
      <c r="B791" s="106"/>
    </row>
    <row r="792" spans="2:2" x14ac:dyDescent="0.25">
      <c r="B792" s="106"/>
    </row>
    <row r="793" spans="2:2" x14ac:dyDescent="0.25">
      <c r="B793" s="106"/>
    </row>
    <row r="794" spans="2:2" x14ac:dyDescent="0.25">
      <c r="B794" s="106"/>
    </row>
    <row r="795" spans="2:2" x14ac:dyDescent="0.25">
      <c r="B795" s="106"/>
    </row>
    <row r="796" spans="2:2" x14ac:dyDescent="0.25">
      <c r="B796" s="106"/>
    </row>
    <row r="797" spans="2:2" x14ac:dyDescent="0.25">
      <c r="B797" s="106"/>
    </row>
    <row r="798" spans="2:2" x14ac:dyDescent="0.25">
      <c r="B798" s="106"/>
    </row>
    <row r="799" spans="2:2" x14ac:dyDescent="0.25">
      <c r="B799" s="106"/>
    </row>
    <row r="800" spans="2:2" x14ac:dyDescent="0.25">
      <c r="B800" s="106"/>
    </row>
    <row r="801" spans="2:2" x14ac:dyDescent="0.25">
      <c r="B801" s="106"/>
    </row>
    <row r="802" spans="2:2" x14ac:dyDescent="0.25">
      <c r="B802" s="106"/>
    </row>
    <row r="803" spans="2:2" x14ac:dyDescent="0.25">
      <c r="B803" s="106"/>
    </row>
    <row r="804" spans="2:2" x14ac:dyDescent="0.25">
      <c r="B804" s="106"/>
    </row>
    <row r="805" spans="2:2" x14ac:dyDescent="0.25">
      <c r="B805" s="106"/>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calendrier Noel 2025</vt:lpstr>
      <vt:lpstr>calendrier Noel 2024-avis CCD</vt:lpstr>
      <vt:lpstr>Calendrier courant</vt:lpstr>
      <vt:lpstr>'calendrier Noel 2025'!Zone_d_impression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GARKUN Kateryna</dc:creator>
  <cp:lastModifiedBy>Laetitia Roux-Luzi</cp:lastModifiedBy>
  <cp:lastPrinted>2025-10-21T09:49:05Z</cp:lastPrinted>
  <dcterms:created xsi:type="dcterms:W3CDTF">2024-10-02T14:08:27Z</dcterms:created>
  <dcterms:modified xsi:type="dcterms:W3CDTF">2025-10-28T09:19:37Z</dcterms:modified>
</cp:coreProperties>
</file>